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1535"/>
  </bookViews>
  <sheets>
    <sheet name="Дети 3-7 24" sheetId="11" r:id="rId1"/>
    <sheet name="Меню для сайта 24" sheetId="16" r:id="rId2"/>
    <sheet name="Ясли 24" sheetId="14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9" i="11" l="1"/>
  <c r="B26" i="11"/>
  <c r="B25" i="11"/>
  <c r="B24" i="11"/>
  <c r="B17" i="11"/>
  <c r="G29" i="11" l="1"/>
  <c r="G26" i="11"/>
  <c r="G25" i="11"/>
  <c r="G24" i="11"/>
  <c r="G17" i="11"/>
  <c r="B12" i="14" l="1" a="1"/>
  <c r="B12" i="14" s="1"/>
  <c r="B29" i="14" l="1"/>
  <c r="C28" i="14"/>
  <c r="D27" i="14"/>
  <c r="B27" i="14"/>
  <c r="C26" i="14"/>
  <c r="D25" i="14"/>
  <c r="B25" i="14"/>
  <c r="C24" i="14"/>
  <c r="D23" i="14"/>
  <c r="B23" i="14"/>
  <c r="C22" i="14"/>
  <c r="D21" i="14"/>
  <c r="B21" i="14"/>
  <c r="C20" i="14"/>
  <c r="D19" i="14"/>
  <c r="B19" i="14"/>
  <c r="C18" i="14"/>
  <c r="D17" i="14"/>
  <c r="B17" i="14"/>
  <c r="C16" i="14"/>
  <c r="D15" i="14"/>
  <c r="B15" i="14"/>
  <c r="C14" i="14"/>
  <c r="D13" i="14"/>
  <c r="B13" i="14"/>
  <c r="C12" i="14"/>
  <c r="D29" i="14"/>
  <c r="C29" i="14"/>
  <c r="D28" i="14"/>
  <c r="B28" i="14"/>
  <c r="C27" i="14"/>
  <c r="D26" i="14"/>
  <c r="B26" i="14"/>
  <c r="C25" i="14"/>
  <c r="D24" i="14"/>
  <c r="B24" i="14"/>
  <c r="C23" i="14"/>
  <c r="D22" i="14"/>
  <c r="B22" i="14"/>
  <c r="C21" i="14"/>
  <c r="D20" i="14"/>
  <c r="B20" i="14"/>
  <c r="C19" i="14"/>
  <c r="D18" i="14"/>
  <c r="B18" i="14"/>
  <c r="C17" i="14"/>
  <c r="D16" i="14"/>
  <c r="B16" i="14"/>
  <c r="C15" i="14"/>
  <c r="D14" i="14"/>
  <c r="B14" i="14"/>
  <c r="C13" i="14"/>
  <c r="D12" i="14"/>
  <c r="F12" i="14" a="1"/>
  <c r="F12" i="14" s="1"/>
  <c r="G12" i="14"/>
  <c r="F13" i="14"/>
  <c r="H13" i="14"/>
  <c r="G14" i="14"/>
  <c r="F15" i="14"/>
  <c r="H15" i="14"/>
  <c r="G16" i="14"/>
  <c r="F17" i="14"/>
  <c r="H17" i="14"/>
  <c r="G18" i="14"/>
  <c r="F19" i="14"/>
  <c r="H19" i="14"/>
  <c r="G20" i="14"/>
  <c r="F21" i="14"/>
  <c r="H21" i="14"/>
  <c r="G22" i="14"/>
  <c r="F23" i="14"/>
  <c r="H23" i="14"/>
  <c r="G24" i="14"/>
  <c r="F25" i="14"/>
  <c r="H25" i="14"/>
  <c r="G26" i="14"/>
  <c r="F27" i="14"/>
  <c r="H27" i="14"/>
  <c r="G28" i="14"/>
  <c r="F29" i="14"/>
  <c r="H29" i="14"/>
  <c r="G29" i="14" l="1"/>
  <c r="H28" i="14"/>
  <c r="F28" i="14"/>
  <c r="G27" i="14"/>
  <c r="H26" i="14"/>
  <c r="F26" i="14"/>
  <c r="G25" i="14"/>
  <c r="H24" i="14"/>
  <c r="F24" i="14"/>
  <c r="G23" i="14"/>
  <c r="H22" i="14"/>
  <c r="F22" i="14"/>
  <c r="G21" i="14"/>
  <c r="H20" i="14"/>
  <c r="F20" i="14"/>
  <c r="G19" i="14"/>
  <c r="H18" i="14"/>
  <c r="F18" i="14"/>
  <c r="G17" i="14"/>
  <c r="H16" i="14"/>
  <c r="F16" i="14"/>
  <c r="G15" i="14"/>
  <c r="H14" i="14"/>
  <c r="F14" i="14"/>
  <c r="G13" i="14"/>
  <c r="H12" i="14"/>
  <c r="A24" i="14"/>
  <c r="A23" i="14"/>
  <c r="A22" i="14"/>
  <c r="A21" i="14"/>
  <c r="A20" i="14"/>
  <c r="A19" i="14"/>
  <c r="A17" i="14"/>
  <c r="A15" i="14"/>
  <c r="A14" i="14"/>
  <c r="A13" i="14"/>
  <c r="A12" i="14"/>
  <c r="B29" i="16" l="1"/>
  <c r="B28" i="16"/>
  <c r="B26" i="16"/>
  <c r="B25" i="16"/>
  <c r="B24" i="16"/>
  <c r="B23" i="16"/>
  <c r="B22" i="16"/>
  <c r="B21" i="16"/>
  <c r="B20" i="16"/>
  <c r="B19" i="16"/>
  <c r="B17" i="16"/>
  <c r="B15" i="16"/>
  <c r="B14" i="16"/>
  <c r="B13" i="16"/>
  <c r="B12" i="16"/>
</calcChain>
</file>

<file path=xl/sharedStrings.xml><?xml version="1.0" encoding="utf-8"?>
<sst xmlns="http://schemas.openxmlformats.org/spreadsheetml/2006/main" count="115" uniqueCount="60">
  <si>
    <t>МЕНЮ</t>
  </si>
  <si>
    <t xml:space="preserve">Завтрак </t>
  </si>
  <si>
    <t xml:space="preserve">10:00 </t>
  </si>
  <si>
    <t xml:space="preserve">Обед </t>
  </si>
  <si>
    <t>Хлеб пшеничный</t>
  </si>
  <si>
    <t>Хлеб ржаной</t>
  </si>
  <si>
    <t xml:space="preserve">Полдник </t>
  </si>
  <si>
    <t>Запеканка из творога</t>
  </si>
  <si>
    <t>ЭЦ, ккал</t>
  </si>
  <si>
    <t>Чай с молоком</t>
  </si>
  <si>
    <t>Наименование блюда</t>
  </si>
  <si>
    <t>Выход, г</t>
  </si>
  <si>
    <t>Щи из свежей капусты со сметаной</t>
  </si>
  <si>
    <t>Соус красный основной</t>
  </si>
  <si>
    <t>Молоко кипяченое</t>
  </si>
  <si>
    <t>Норма (СанПиН 2.3/2.4.3590-20  3-7 лет)</t>
  </si>
  <si>
    <t xml:space="preserve"> </t>
  </si>
  <si>
    <t xml:space="preserve">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</si>
  <si>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УТВЕРЖДАЮ:</t>
  </si>
  <si>
    <t>Батон</t>
  </si>
  <si>
    <t xml:space="preserve">                                                                                                           ____________ Ю.М.Кульдяева</t>
  </si>
  <si>
    <t xml:space="preserve">                                                                                                                                       УТВЕРЖДАЮ:        </t>
  </si>
  <si>
    <t xml:space="preserve">                                                                         Заведующий МАДОУ </t>
  </si>
  <si>
    <t xml:space="preserve">                                                                                                                            Заведующий МАДОУ </t>
  </si>
  <si>
    <t>Повидло яблочное</t>
  </si>
  <si>
    <t>Груши</t>
  </si>
  <si>
    <t>Огурец свежий</t>
  </si>
  <si>
    <t xml:space="preserve">Каша гречневая рассыпчатая </t>
  </si>
  <si>
    <t>Компот из смородины</t>
  </si>
  <si>
    <t>Булочка сдобная со штрейзелем</t>
  </si>
  <si>
    <t xml:space="preserve">  2 день                            м.п.</t>
  </si>
  <si>
    <t>на 18 Июня 2024  г</t>
  </si>
  <si>
    <t>Биточки  из мяса говядины паровые</t>
  </si>
  <si>
    <t xml:space="preserve"> 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</si>
  <si>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               ____________ Ю.М. Кульдяева</t>
  </si>
  <si>
    <t>Хлеб пшеничный (Валетек 8)</t>
  </si>
  <si>
    <t xml:space="preserve">                                                               Заведующий МАДОУ </t>
  </si>
  <si>
    <t>Норма (СанПиН 2.3/2.4.3590-20  3 -7года)</t>
  </si>
  <si>
    <t>Норма (СанПиН 2.3/2.4.3590-20  3-7 года)</t>
  </si>
  <si>
    <t xml:space="preserve">                                                                        УТВЕРЖДАЮ:        </t>
  </si>
  <si>
    <t xml:space="preserve">                                                           Заведующий МАДОУ </t>
  </si>
  <si>
    <t xml:space="preserve">                                                   «Детский сад № 1 «Аленка»</t>
  </si>
  <si>
    <t xml:space="preserve">                                               ____________ Ю.М. Кульдяева</t>
  </si>
  <si>
    <t xml:space="preserve">                                                      УТВЕРЖДАЮ:</t>
  </si>
  <si>
    <t>на 30 января 2025  г</t>
  </si>
  <si>
    <t>9 день                            м.п.</t>
  </si>
  <si>
    <t>9 день</t>
  </si>
  <si>
    <t>1 день                            м.п.</t>
  </si>
  <si>
    <t>Какао с молоком</t>
  </si>
  <si>
    <t>Макаронные изделия отварные</t>
  </si>
  <si>
    <t>Компот из изюма</t>
  </si>
  <si>
    <t>Салат из свежих помидоров, огурцов с маслом растительным</t>
  </si>
  <si>
    <t>Каша пшенная молочная с маслом сливочным</t>
  </si>
  <si>
    <t>Уха с крупой рисовой</t>
  </si>
  <si>
    <t>Кнели из мяса говядины паровые</t>
  </si>
  <si>
    <t>Пряники</t>
  </si>
  <si>
    <t>Чай</t>
  </si>
  <si>
    <t>на 23 Июня 2025  г</t>
  </si>
  <si>
    <t>Сок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</si>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</sst>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36"/>
      <name val="Times New Roman"/>
      <family val="1"/>
      <charset val="204"/>
    </font>
    <font>
      <b/>
      <sz val="36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sz val="36"/>
      <color theme="1"/>
      <name val="Calibri"/>
      <family val="2"/>
      <scheme val="minor"/>
    </font>
    <font>
      <b/>
      <sz val="3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36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/>
  </cellStyleXfs>
  <cellXfs count="10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Border="1"/>
    <xf numFmtId="0" fontId="6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/>
    <xf numFmtId="0" fontId="10" fillId="0" borderId="0" xfId="1" applyFont="1" applyAlignment="1">
      <alignment vertical="center" wrapText="1"/>
    </xf>
    <xf numFmtId="2" fontId="10" fillId="0" borderId="0" xfId="1" applyNumberFormat="1" applyFont="1" applyAlignment="1">
      <alignment vertical="center"/>
    </xf>
    <xf numFmtId="2" fontId="11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0" xfId="1" applyFont="1" applyAlignment="1">
      <alignment horizontal="left" vertical="center"/>
    </xf>
    <xf numFmtId="0" fontId="14" fillId="0" borderId="2" xfId="0" applyFont="1" applyBorder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wrapText="1"/>
    </xf>
    <xf numFmtId="2" fontId="14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10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11" fillId="0" borderId="2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2" fontId="10" fillId="0" borderId="4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3" xfId="0" applyFont="1" applyBorder="1"/>
    <xf numFmtId="0" fontId="24" fillId="0" borderId="2" xfId="0" applyFont="1" applyBorder="1"/>
    <xf numFmtId="0" fontId="24" fillId="0" borderId="7" xfId="0" applyFont="1" applyBorder="1"/>
    <xf numFmtId="0" fontId="24" fillId="0" borderId="1" xfId="0" applyFont="1" applyBorder="1"/>
    <xf numFmtId="0" fontId="24" fillId="0" borderId="0" xfId="0" applyFont="1"/>
    <xf numFmtId="0" fontId="11" fillId="0" borderId="1" xfId="0" quotePrefix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21" fillId="0" borderId="8" xfId="0" applyNumberFormat="1" applyFont="1" applyBorder="1"/>
    <xf numFmtId="2" fontId="19" fillId="0" borderId="8" xfId="0" applyNumberFormat="1" applyFont="1" applyBorder="1" applyAlignment="1">
      <alignment horizontal="center"/>
    </xf>
    <xf numFmtId="0" fontId="11" fillId="0" borderId="2" xfId="0" quotePrefix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2" fontId="24" fillId="0" borderId="6" xfId="0" applyNumberFormat="1" applyFont="1" applyBorder="1"/>
    <xf numFmtId="0" fontId="19" fillId="0" borderId="0" xfId="1" applyFont="1" applyAlignment="1">
      <alignment horizontal="center" vertical="center"/>
    </xf>
    <xf numFmtId="0" fontId="26" fillId="0" borderId="1" xfId="1" applyFont="1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6" fillId="0" borderId="1" xfId="1" quotePrefix="1" applyFont="1" applyBorder="1" applyAlignment="1">
      <alignment horizontal="center" wrapText="1"/>
    </xf>
    <xf numFmtId="0" fontId="26" fillId="0" borderId="1" xfId="1" quotePrefix="1" applyFont="1" applyBorder="1" applyAlignment="1">
      <alignment horizontal="left" wrapText="1"/>
    </xf>
    <xf numFmtId="2" fontId="26" fillId="0" borderId="1" xfId="0" applyNumberFormat="1" applyFont="1" applyBorder="1" applyAlignment="1">
      <alignment horizontal="center"/>
    </xf>
    <xf numFmtId="2" fontId="26" fillId="0" borderId="1" xfId="1" applyNumberFormat="1" applyFont="1" applyBorder="1" applyAlignment="1">
      <alignment horizontal="center"/>
    </xf>
    <xf numFmtId="2" fontId="14" fillId="0" borderId="1" xfId="0" applyNumberFormat="1" applyFont="1" applyBorder="1" applyAlignment="1">
      <alignment vertical="center"/>
    </xf>
    <xf numFmtId="0" fontId="16" fillId="0" borderId="1" xfId="0" quotePrefix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4" xfId="1" applyNumberFormat="1" applyFont="1" applyBorder="1" applyAlignment="1">
      <alignment horizontal="center"/>
    </xf>
    <xf numFmtId="2" fontId="14" fillId="0" borderId="8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2" fontId="16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/>
    </xf>
    <xf numFmtId="2" fontId="14" fillId="0" borderId="1" xfId="1" applyNumberFormat="1" applyFont="1" applyBorder="1" applyAlignment="1">
      <alignment horizontal="center"/>
    </xf>
    <xf numFmtId="0" fontId="16" fillId="0" borderId="1" xfId="0" quotePrefix="1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1" applyFont="1" applyBorder="1" applyAlignment="1">
      <alignment wrapText="1"/>
    </xf>
    <xf numFmtId="0" fontId="14" fillId="0" borderId="1" xfId="1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/>
    </xf>
    <xf numFmtId="0" fontId="16" fillId="0" borderId="1" xfId="1" applyFont="1" applyBorder="1" applyAlignment="1">
      <alignment horizontal="center" vertical="center"/>
    </xf>
    <xf numFmtId="14" fontId="16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2" fillId="0" borderId="0" xfId="0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14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menu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30.01.2025!R11C2:R27C4" advise="1"/>
        </mc:Choice>
        <mc:Fallback>
          <oleItem name="!30.01.2025!R11C2:R27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0"/>
  <sheetViews>
    <sheetView tabSelected="1" topLeftCell="A16" zoomScaleNormal="100" workbookViewId="0">
      <selection activeCell="F11" sqref="F11:H15"/>
    </sheetView>
  </sheetViews>
  <sheetFormatPr defaultRowHeight="15" x14ac:dyDescent="0.25"/>
  <cols>
    <col min="1" max="1" width="143.140625" customWidth="1"/>
    <col min="2" max="2" width="28.7109375" style="2" customWidth="1"/>
    <col min="3" max="3" width="28.85546875" style="2" customWidth="1"/>
    <col min="4" max="4" width="14.42578125" customWidth="1"/>
    <col min="5" max="5" width="28.5703125" style="4" customWidth="1"/>
    <col min="6" max="6" width="143.140625" customWidth="1"/>
    <col min="7" max="7" width="28.7109375" style="2" customWidth="1"/>
    <col min="8" max="8" width="28.85546875" style="2" customWidth="1"/>
    <col min="9" max="9" width="0.42578125" hidden="1" customWidth="1"/>
    <col min="10" max="13" width="9.140625" hidden="1" customWidth="1"/>
  </cols>
  <sheetData>
    <row r="1" spans="1:255" s="5" customFormat="1" ht="45" x14ac:dyDescent="0.5">
      <c r="A1" s="91" t="s">
        <v>21</v>
      </c>
      <c r="B1" s="91"/>
      <c r="C1" s="91"/>
      <c r="D1" s="91"/>
      <c r="E1" s="91"/>
      <c r="F1" s="91" t="s">
        <v>18</v>
      </c>
      <c r="G1" s="91"/>
      <c r="H1" s="91"/>
      <c r="I1" s="9"/>
    </row>
    <row r="2" spans="1:255" s="5" customFormat="1" ht="46.5" x14ac:dyDescent="0.7">
      <c r="A2" s="91" t="s">
        <v>23</v>
      </c>
      <c r="B2" s="96"/>
      <c r="C2" s="95"/>
      <c r="D2" s="95"/>
      <c r="E2" s="95"/>
      <c r="F2" s="91" t="s">
        <v>22</v>
      </c>
      <c r="G2" s="91"/>
      <c r="H2" s="91"/>
      <c r="I2" s="9"/>
    </row>
    <row r="3" spans="1:255" s="5" customFormat="1" ht="46.5" x14ac:dyDescent="0.7">
      <c r="A3" s="91" t="s">
        <v>33</v>
      </c>
      <c r="B3" s="95"/>
      <c r="C3" s="95"/>
      <c r="D3" s="95"/>
      <c r="E3" s="95"/>
      <c r="F3" s="91" t="s">
        <v>17</v>
      </c>
      <c r="G3" s="91"/>
      <c r="H3" s="91"/>
      <c r="I3" s="9"/>
    </row>
    <row r="4" spans="1:255" s="5" customFormat="1" ht="46.5" x14ac:dyDescent="0.7">
      <c r="A4" s="91" t="s">
        <v>34</v>
      </c>
      <c r="B4" s="95"/>
      <c r="C4" s="95"/>
      <c r="D4" s="95"/>
      <c r="E4" s="95"/>
      <c r="F4" s="91" t="s">
        <v>20</v>
      </c>
      <c r="G4" s="91"/>
      <c r="H4" s="91"/>
      <c r="I4" s="9"/>
    </row>
    <row r="5" spans="1:255" ht="46.5" x14ac:dyDescent="0.7">
      <c r="A5" s="77" t="s">
        <v>47</v>
      </c>
      <c r="B5" s="70"/>
      <c r="C5" s="70"/>
      <c r="D5" s="70"/>
      <c r="E5" s="87"/>
      <c r="F5" s="77" t="s">
        <v>47</v>
      </c>
      <c r="G5" s="70"/>
      <c r="H5" s="70"/>
      <c r="I5" s="3"/>
    </row>
    <row r="6" spans="1:255" s="13" customFormat="1" ht="46.5" x14ac:dyDescent="0.25">
      <c r="A6" s="92" t="s">
        <v>0</v>
      </c>
      <c r="B6" s="92"/>
      <c r="C6" s="92"/>
      <c r="D6" s="87"/>
      <c r="E6" s="87"/>
      <c r="F6" s="92" t="s">
        <v>0</v>
      </c>
      <c r="G6" s="92"/>
      <c r="H6" s="92"/>
      <c r="I6" s="6"/>
    </row>
    <row r="7" spans="1:255" s="13" customFormat="1" ht="46.5" x14ac:dyDescent="0.25">
      <c r="A7" s="93" t="s">
        <v>57</v>
      </c>
      <c r="B7" s="94"/>
      <c r="C7" s="89" t="s">
        <v>16</v>
      </c>
      <c r="D7" s="87"/>
      <c r="E7" s="87"/>
      <c r="F7" s="93" t="s">
        <v>57</v>
      </c>
      <c r="G7" s="94"/>
      <c r="H7" s="88" t="s">
        <v>16</v>
      </c>
    </row>
    <row r="8" spans="1:255" s="13" customFormat="1" ht="46.5" x14ac:dyDescent="0.25">
      <c r="A8" s="78" t="s">
        <v>15</v>
      </c>
      <c r="B8" s="71"/>
      <c r="C8" s="71"/>
      <c r="D8" s="87"/>
      <c r="E8" s="87"/>
      <c r="F8" s="78" t="s">
        <v>15</v>
      </c>
      <c r="G8" s="71"/>
      <c r="H8" s="71"/>
    </row>
    <row r="9" spans="1:255" ht="46.5" x14ac:dyDescent="0.7">
      <c r="A9" s="90" t="s">
        <v>10</v>
      </c>
      <c r="B9" s="90" t="s">
        <v>11</v>
      </c>
      <c r="C9" s="90" t="s">
        <v>8</v>
      </c>
      <c r="D9" s="79"/>
      <c r="E9" s="79"/>
      <c r="F9" s="90" t="s">
        <v>10</v>
      </c>
      <c r="G9" s="90" t="s">
        <v>11</v>
      </c>
      <c r="H9" s="90" t="s">
        <v>8</v>
      </c>
      <c r="I9" s="1"/>
    </row>
    <row r="10" spans="1:255" ht="46.5" x14ac:dyDescent="0.7">
      <c r="A10" s="90"/>
      <c r="B10" s="90"/>
      <c r="C10" s="90"/>
      <c r="D10" s="79"/>
      <c r="E10" s="79"/>
      <c r="F10" s="90"/>
      <c r="G10" s="90"/>
      <c r="H10" s="90"/>
      <c r="I10" s="1"/>
    </row>
    <row r="11" spans="1:255" s="21" customFormat="1" ht="46.5" x14ac:dyDescent="0.25">
      <c r="A11" s="64" t="s">
        <v>1</v>
      </c>
      <c r="B11" s="80"/>
      <c r="C11" s="80"/>
      <c r="D11" s="87"/>
      <c r="E11" s="87"/>
      <c r="F11" s="64" t="s">
        <v>1</v>
      </c>
      <c r="G11" s="80"/>
      <c r="H11" s="80"/>
    </row>
    <row r="12" spans="1:255" s="21" customFormat="1" ht="45.75" x14ac:dyDescent="0.65">
      <c r="A12" s="84" t="s">
        <v>52</v>
      </c>
      <c r="B12" s="82">
        <v>180</v>
      </c>
      <c r="C12" s="85">
        <v>181.41</v>
      </c>
      <c r="D12" s="72"/>
      <c r="E12" s="72"/>
      <c r="F12" s="84" t="s">
        <v>52</v>
      </c>
      <c r="G12" s="82">
        <v>180</v>
      </c>
      <c r="H12" s="85">
        <v>181.41</v>
      </c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 s="21" customFormat="1" ht="45.75" x14ac:dyDescent="0.65">
      <c r="A13" s="84" t="s">
        <v>59</v>
      </c>
      <c r="B13" s="82">
        <v>10</v>
      </c>
      <c r="C13" s="85">
        <v>66.06</v>
      </c>
      <c r="D13" s="72"/>
      <c r="E13" s="72"/>
      <c r="F13" s="84" t="s">
        <v>59</v>
      </c>
      <c r="G13" s="82">
        <v>10</v>
      </c>
      <c r="H13" s="85">
        <v>66.06</v>
      </c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 s="26" customFormat="1" ht="45.75" x14ac:dyDescent="0.65">
      <c r="A14" s="18" t="s">
        <v>19</v>
      </c>
      <c r="B14" s="82">
        <v>30</v>
      </c>
      <c r="C14" s="73">
        <v>80.86</v>
      </c>
      <c r="D14" s="73"/>
      <c r="E14" s="72"/>
      <c r="F14" s="18" t="s">
        <v>19</v>
      </c>
      <c r="G14" s="82">
        <v>30</v>
      </c>
      <c r="H14" s="73">
        <v>80.86</v>
      </c>
      <c r="I14" s="68">
        <v>1.32</v>
      </c>
      <c r="J14" s="24">
        <v>1.33</v>
      </c>
      <c r="K14" s="24">
        <v>0</v>
      </c>
      <c r="L14" s="24">
        <v>0</v>
      </c>
      <c r="M14" s="24">
        <v>17.53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</row>
    <row r="15" spans="1:255" s="21" customFormat="1" ht="45.75" x14ac:dyDescent="0.65">
      <c r="A15" s="84" t="s">
        <v>48</v>
      </c>
      <c r="B15" s="82">
        <v>180</v>
      </c>
      <c r="C15" s="73">
        <v>108.67</v>
      </c>
      <c r="D15" s="72"/>
      <c r="E15" s="72"/>
      <c r="F15" s="84" t="s">
        <v>48</v>
      </c>
      <c r="G15" s="82">
        <v>180</v>
      </c>
      <c r="H15" s="73">
        <v>108.67</v>
      </c>
      <c r="I15" s="27">
        <v>0</v>
      </c>
      <c r="J15" s="28">
        <v>0.04</v>
      </c>
      <c r="K15" s="28">
        <v>0.05</v>
      </c>
      <c r="L15" s="28">
        <v>12.32</v>
      </c>
      <c r="M15" s="28">
        <v>48.624673170731704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</row>
    <row r="16" spans="1:255" s="21" customFormat="1" ht="46.5" x14ac:dyDescent="0.6">
      <c r="A16" s="74" t="s">
        <v>2</v>
      </c>
      <c r="B16" s="81"/>
      <c r="C16" s="75"/>
      <c r="D16" s="87"/>
      <c r="E16" s="87"/>
      <c r="F16" s="74" t="s">
        <v>2</v>
      </c>
      <c r="G16" s="81"/>
      <c r="H16" s="75"/>
    </row>
    <row r="17" spans="1:13" s="40" customFormat="1" ht="46.5" x14ac:dyDescent="0.65">
      <c r="A17" s="18" t="s">
        <v>58</v>
      </c>
      <c r="B17" s="20" t="str">
        <f>"100"</f>
        <v>100</v>
      </c>
      <c r="C17" s="20">
        <v>95.5</v>
      </c>
      <c r="D17" s="76"/>
      <c r="E17" s="76"/>
      <c r="F17" s="18" t="s">
        <v>58</v>
      </c>
      <c r="G17" s="20" t="str">
        <f>"100"</f>
        <v>100</v>
      </c>
      <c r="H17" s="20">
        <v>95.5</v>
      </c>
    </row>
    <row r="18" spans="1:13" s="29" customFormat="1" ht="45.75" x14ac:dyDescent="0.65">
      <c r="A18" s="74" t="s">
        <v>3</v>
      </c>
      <c r="B18" s="82"/>
      <c r="C18" s="20"/>
      <c r="D18" s="77"/>
      <c r="E18" s="77"/>
      <c r="F18" s="74" t="s">
        <v>3</v>
      </c>
      <c r="G18" s="82"/>
      <c r="H18" s="20"/>
    </row>
    <row r="19" spans="1:13" s="29" customFormat="1" ht="91.5" x14ac:dyDescent="0.65">
      <c r="A19" s="84" t="s">
        <v>51</v>
      </c>
      <c r="B19" s="82">
        <v>50</v>
      </c>
      <c r="C19" s="20">
        <v>57.06</v>
      </c>
      <c r="D19" s="77"/>
      <c r="E19" s="77"/>
      <c r="F19" s="84" t="s">
        <v>51</v>
      </c>
      <c r="G19" s="82">
        <v>50</v>
      </c>
      <c r="H19" s="20">
        <v>57.06</v>
      </c>
    </row>
    <row r="20" spans="1:13" s="29" customFormat="1" ht="45.75" x14ac:dyDescent="0.65">
      <c r="A20" s="84" t="s">
        <v>53</v>
      </c>
      <c r="B20" s="82">
        <v>180</v>
      </c>
      <c r="C20" s="73">
        <v>99.8</v>
      </c>
      <c r="D20" s="77"/>
      <c r="E20" s="77"/>
      <c r="F20" s="84" t="s">
        <v>53</v>
      </c>
      <c r="G20" s="82">
        <v>180</v>
      </c>
      <c r="H20" s="73">
        <v>99.8</v>
      </c>
      <c r="I20" s="69"/>
      <c r="J20" s="63"/>
      <c r="K20" s="63"/>
      <c r="L20" s="63"/>
      <c r="M20" s="63"/>
    </row>
    <row r="21" spans="1:13" s="29" customFormat="1" ht="45.75" x14ac:dyDescent="0.65">
      <c r="A21" s="84" t="s">
        <v>54</v>
      </c>
      <c r="B21" s="82">
        <v>70</v>
      </c>
      <c r="C21" s="73">
        <v>187.39</v>
      </c>
      <c r="D21" s="77"/>
      <c r="E21" s="77"/>
      <c r="F21" s="84" t="s">
        <v>54</v>
      </c>
      <c r="G21" s="82">
        <v>70</v>
      </c>
      <c r="H21" s="73">
        <v>187.39</v>
      </c>
      <c r="I21" s="69"/>
      <c r="J21" s="63"/>
      <c r="K21" s="63"/>
      <c r="L21" s="63"/>
      <c r="M21" s="63"/>
    </row>
    <row r="22" spans="1:13" s="29" customFormat="1" ht="45.75" x14ac:dyDescent="0.65">
      <c r="A22" s="84" t="s">
        <v>49</v>
      </c>
      <c r="B22" s="82">
        <v>130</v>
      </c>
      <c r="C22" s="73">
        <v>215.94</v>
      </c>
      <c r="D22" s="77"/>
      <c r="E22" s="77"/>
      <c r="F22" s="84" t="s">
        <v>49</v>
      </c>
      <c r="G22" s="82">
        <v>130</v>
      </c>
      <c r="H22" s="73">
        <v>215.94</v>
      </c>
      <c r="I22" s="69"/>
      <c r="J22" s="63"/>
      <c r="K22" s="63"/>
      <c r="L22" s="63"/>
      <c r="M22" s="63"/>
    </row>
    <row r="23" spans="1:13" s="29" customFormat="1" ht="45.75" x14ac:dyDescent="0.65">
      <c r="A23" s="84" t="s">
        <v>13</v>
      </c>
      <c r="B23" s="82">
        <v>10</v>
      </c>
      <c r="C23" s="73">
        <v>9.89</v>
      </c>
      <c r="D23" s="77"/>
      <c r="E23" s="77"/>
      <c r="F23" s="84" t="s">
        <v>13</v>
      </c>
      <c r="G23" s="82">
        <v>10</v>
      </c>
      <c r="H23" s="73">
        <v>9.89</v>
      </c>
      <c r="I23" s="69"/>
      <c r="J23" s="63"/>
      <c r="K23" s="63"/>
      <c r="L23" s="63"/>
      <c r="M23" s="63"/>
    </row>
    <row r="24" spans="1:13" s="30" customFormat="1" ht="46.5" x14ac:dyDescent="0.65">
      <c r="A24" s="18" t="s">
        <v>35</v>
      </c>
      <c r="B24" s="20" t="str">
        <f>"30"</f>
        <v>30</v>
      </c>
      <c r="C24" s="20">
        <v>71.524199999999993</v>
      </c>
      <c r="D24" s="87"/>
      <c r="E24" s="87"/>
      <c r="F24" s="18" t="s">
        <v>35</v>
      </c>
      <c r="G24" s="20" t="str">
        <f>"30"</f>
        <v>30</v>
      </c>
      <c r="H24" s="20">
        <v>71.524199999999993</v>
      </c>
      <c r="I24" s="69">
        <v>0.22</v>
      </c>
      <c r="J24" s="63">
        <v>0.78</v>
      </c>
      <c r="K24" s="63">
        <v>0.01</v>
      </c>
      <c r="L24" s="63">
        <v>1.02</v>
      </c>
      <c r="M24" s="63">
        <v>12.18264555</v>
      </c>
    </row>
    <row r="25" spans="1:13" s="30" customFormat="1" ht="46.5" x14ac:dyDescent="0.65">
      <c r="A25" s="18" t="s">
        <v>5</v>
      </c>
      <c r="B25" s="20" t="str">
        <f>"20"</f>
        <v>20</v>
      </c>
      <c r="C25" s="20">
        <v>38.676000000000002</v>
      </c>
      <c r="D25" s="87"/>
      <c r="E25" s="87"/>
      <c r="F25" s="18" t="s">
        <v>5</v>
      </c>
      <c r="G25" s="20" t="str">
        <f>"20"</f>
        <v>20</v>
      </c>
      <c r="H25" s="20">
        <v>38.676000000000002</v>
      </c>
      <c r="I25" s="69"/>
      <c r="J25" s="63"/>
      <c r="K25" s="63"/>
      <c r="L25" s="63"/>
      <c r="M25" s="63"/>
    </row>
    <row r="26" spans="1:13" s="30" customFormat="1" ht="46.5" x14ac:dyDescent="0.65">
      <c r="A26" s="18" t="s">
        <v>50</v>
      </c>
      <c r="B26" s="20" t="str">
        <f>"180"</f>
        <v>180</v>
      </c>
      <c r="C26" s="20">
        <v>79.08</v>
      </c>
      <c r="D26" s="87"/>
      <c r="E26" s="87"/>
      <c r="F26" s="18" t="s">
        <v>50</v>
      </c>
      <c r="G26" s="20" t="str">
        <f>"180"</f>
        <v>180</v>
      </c>
      <c r="H26" s="20">
        <v>79.08</v>
      </c>
      <c r="I26" s="69"/>
      <c r="J26" s="63"/>
      <c r="K26" s="63"/>
      <c r="L26" s="63"/>
      <c r="M26" s="63"/>
    </row>
    <row r="27" spans="1:13" ht="46.5" x14ac:dyDescent="0.7">
      <c r="A27" s="64" t="s">
        <v>6</v>
      </c>
      <c r="B27" s="83"/>
      <c r="C27" s="67"/>
      <c r="D27" s="79"/>
      <c r="E27" s="79"/>
      <c r="F27" s="64" t="s">
        <v>6</v>
      </c>
      <c r="G27" s="83"/>
      <c r="H27" s="67"/>
      <c r="I27" s="69"/>
      <c r="J27" s="63"/>
      <c r="K27" s="63"/>
      <c r="L27" s="63"/>
      <c r="M27" s="63"/>
    </row>
    <row r="28" spans="1:13" ht="46.5" x14ac:dyDescent="0.7">
      <c r="A28" s="86" t="s">
        <v>55</v>
      </c>
      <c r="B28" s="83">
        <v>50</v>
      </c>
      <c r="C28" s="67">
        <v>169.59</v>
      </c>
      <c r="D28" s="79"/>
      <c r="E28" s="79"/>
      <c r="F28" s="86" t="s">
        <v>55</v>
      </c>
      <c r="G28" s="83">
        <v>50</v>
      </c>
      <c r="H28" s="67">
        <v>169.59</v>
      </c>
      <c r="I28" s="69"/>
      <c r="J28" s="63"/>
      <c r="K28" s="63"/>
      <c r="L28" s="63"/>
      <c r="M28" s="63"/>
    </row>
    <row r="29" spans="1:13" ht="46.5" x14ac:dyDescent="0.7">
      <c r="A29" s="84" t="s">
        <v>56</v>
      </c>
      <c r="B29" s="20" t="str">
        <f>"200"</f>
        <v>200</v>
      </c>
      <c r="C29" s="73">
        <v>53.26</v>
      </c>
      <c r="D29" s="79"/>
      <c r="E29" s="79"/>
      <c r="F29" s="84" t="s">
        <v>56</v>
      </c>
      <c r="G29" s="20" t="str">
        <f>"200"</f>
        <v>200</v>
      </c>
      <c r="H29" s="73">
        <v>53.26</v>
      </c>
      <c r="I29" s="69">
        <v>0</v>
      </c>
      <c r="J29" s="63">
        <v>16</v>
      </c>
      <c r="K29" s="63">
        <v>0</v>
      </c>
      <c r="L29" s="63">
        <v>28.5</v>
      </c>
      <c r="M29" s="63">
        <v>265.3</v>
      </c>
    </row>
    <row r="30" spans="1:13" ht="46.5" x14ac:dyDescent="0.7">
      <c r="F30" s="65"/>
      <c r="G30" s="66"/>
      <c r="H30" s="66"/>
      <c r="I30" s="63">
        <v>0</v>
      </c>
      <c r="J30" s="63">
        <v>0</v>
      </c>
      <c r="K30" s="63">
        <v>0</v>
      </c>
      <c r="L30" s="63">
        <v>25.82</v>
      </c>
      <c r="M30" s="63">
        <v>102.60140799999999</v>
      </c>
    </row>
  </sheetData>
  <mergeCells count="18">
    <mergeCell ref="A1:E1"/>
    <mergeCell ref="A6:C6"/>
    <mergeCell ref="F6:H6"/>
    <mergeCell ref="A7:B7"/>
    <mergeCell ref="F7:G7"/>
    <mergeCell ref="F2:H2"/>
    <mergeCell ref="A4:E4"/>
    <mergeCell ref="F1:H1"/>
    <mergeCell ref="F3:H3"/>
    <mergeCell ref="F4:H4"/>
    <mergeCell ref="A2:E2"/>
    <mergeCell ref="A3:E3"/>
    <mergeCell ref="H9:H10"/>
    <mergeCell ref="F9:F10"/>
    <mergeCell ref="G9:G10"/>
    <mergeCell ref="C9:C10"/>
    <mergeCell ref="A9:A10"/>
    <mergeCell ref="B9:B10"/>
  </mergeCells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9" workbookViewId="0">
      <selection activeCell="A13" sqref="A13"/>
    </sheetView>
  </sheetViews>
  <sheetFormatPr defaultRowHeight="15" x14ac:dyDescent="0.25"/>
  <cols>
    <col min="1" max="1" width="112.5703125" customWidth="1"/>
    <col min="2" max="2" width="32" customWidth="1"/>
    <col min="3" max="3" width="32.140625" customWidth="1"/>
  </cols>
  <sheetData>
    <row r="1" spans="1:3" ht="33" x14ac:dyDescent="0.25">
      <c r="A1" s="97" t="s">
        <v>18</v>
      </c>
      <c r="B1" s="97"/>
      <c r="C1" s="97"/>
    </row>
    <row r="2" spans="1:3" ht="33" x14ac:dyDescent="0.25">
      <c r="A2" s="97" t="s">
        <v>22</v>
      </c>
      <c r="B2" s="97"/>
      <c r="C2" s="97"/>
    </row>
    <row r="3" spans="1:3" ht="33" x14ac:dyDescent="0.25">
      <c r="A3" s="97" t="s">
        <v>17</v>
      </c>
      <c r="B3" s="97"/>
      <c r="C3" s="97"/>
    </row>
    <row r="4" spans="1:3" ht="33" x14ac:dyDescent="0.25">
      <c r="A4" s="97" t="s">
        <v>20</v>
      </c>
      <c r="B4" s="97"/>
      <c r="C4" s="97"/>
    </row>
    <row r="5" spans="1:3" ht="36" x14ac:dyDescent="0.55000000000000004">
      <c r="A5" s="7" t="s">
        <v>30</v>
      </c>
      <c r="B5" s="8"/>
      <c r="C5" s="8"/>
    </row>
    <row r="6" spans="1:3" ht="34.5" x14ac:dyDescent="0.25">
      <c r="A6" s="98"/>
      <c r="B6" s="98"/>
      <c r="C6" s="98"/>
    </row>
    <row r="7" spans="1:3" ht="51.75" customHeight="1" x14ac:dyDescent="0.25">
      <c r="A7" s="99" t="s">
        <v>31</v>
      </c>
      <c r="B7" s="100"/>
      <c r="C7" s="14"/>
    </row>
    <row r="8" spans="1:3" ht="81.75" customHeight="1" x14ac:dyDescent="0.25">
      <c r="A8" s="10" t="s">
        <v>15</v>
      </c>
      <c r="B8" s="11"/>
      <c r="C8" s="12"/>
    </row>
    <row r="9" spans="1:3" ht="57" customHeight="1" x14ac:dyDescent="0.25">
      <c r="A9" s="90" t="s">
        <v>10</v>
      </c>
      <c r="B9" s="90" t="s">
        <v>11</v>
      </c>
      <c r="C9" s="90" t="s">
        <v>8</v>
      </c>
    </row>
    <row r="10" spans="1:3" ht="19.5" customHeight="1" x14ac:dyDescent="0.25">
      <c r="A10" s="90"/>
      <c r="B10" s="90"/>
      <c r="C10" s="90"/>
    </row>
    <row r="11" spans="1:3" ht="57" customHeight="1" x14ac:dyDescent="0.25">
      <c r="A11" s="16" t="s">
        <v>1</v>
      </c>
      <c r="B11" s="17"/>
      <c r="C11" s="17"/>
    </row>
    <row r="12" spans="1:3" ht="57" customHeight="1" x14ac:dyDescent="0.65">
      <c r="A12" s="15" t="s">
        <v>7</v>
      </c>
      <c r="B12" s="19" t="str">
        <f>"150"</f>
        <v>150</v>
      </c>
      <c r="C12" s="19">
        <v>377.71882499999998</v>
      </c>
    </row>
    <row r="13" spans="1:3" ht="57" customHeight="1" x14ac:dyDescent="0.65">
      <c r="A13" s="15" t="s">
        <v>24</v>
      </c>
      <c r="B13" s="19" t="str">
        <f>"30"</f>
        <v>30</v>
      </c>
      <c r="C13" s="19">
        <v>75.449999999999989</v>
      </c>
    </row>
    <row r="14" spans="1:3" ht="57" customHeight="1" x14ac:dyDescent="0.65">
      <c r="A14" s="15" t="s">
        <v>19</v>
      </c>
      <c r="B14" s="19" t="str">
        <f>"40"</f>
        <v>40</v>
      </c>
      <c r="C14" s="19">
        <v>107.80799999999999</v>
      </c>
    </row>
    <row r="15" spans="1:3" ht="57" customHeight="1" x14ac:dyDescent="0.65">
      <c r="A15" s="18" t="s">
        <v>9</v>
      </c>
      <c r="B15" s="20" t="str">
        <f>"180"</f>
        <v>180</v>
      </c>
      <c r="C15" s="20">
        <v>71.022402</v>
      </c>
    </row>
    <row r="16" spans="1:3" ht="57" customHeight="1" x14ac:dyDescent="0.25">
      <c r="A16" s="16" t="s">
        <v>2</v>
      </c>
      <c r="B16" s="17"/>
      <c r="C16" s="17"/>
    </row>
    <row r="17" spans="1:3" ht="57" customHeight="1" x14ac:dyDescent="0.65">
      <c r="A17" s="18" t="s">
        <v>25</v>
      </c>
      <c r="B17" s="20" t="str">
        <f>"100"</f>
        <v>100</v>
      </c>
      <c r="C17" s="20">
        <v>50.69</v>
      </c>
    </row>
    <row r="18" spans="1:3" ht="57" customHeight="1" x14ac:dyDescent="0.25">
      <c r="A18" s="16" t="s">
        <v>3</v>
      </c>
      <c r="B18" s="17"/>
      <c r="C18" s="17"/>
    </row>
    <row r="19" spans="1:3" ht="57" customHeight="1" x14ac:dyDescent="0.65">
      <c r="A19" s="15" t="s">
        <v>26</v>
      </c>
      <c r="B19" s="19" t="str">
        <f>"50"</f>
        <v>50</v>
      </c>
      <c r="C19" s="19">
        <v>7.8056999999999999</v>
      </c>
    </row>
    <row r="20" spans="1:3" ht="57.75" customHeight="1" x14ac:dyDescent="0.65">
      <c r="A20" s="15" t="s">
        <v>12</v>
      </c>
      <c r="B20" s="19" t="str">
        <f>"180"</f>
        <v>180</v>
      </c>
      <c r="C20" s="19">
        <v>96.028478627819311</v>
      </c>
    </row>
    <row r="21" spans="1:3" ht="57" customHeight="1" x14ac:dyDescent="0.65">
      <c r="A21" s="15" t="s">
        <v>27</v>
      </c>
      <c r="B21" s="19" t="str">
        <f>"130"</f>
        <v>130</v>
      </c>
      <c r="C21" s="19">
        <v>220.56944779999998</v>
      </c>
    </row>
    <row r="22" spans="1:3" ht="57" customHeight="1" x14ac:dyDescent="0.65">
      <c r="A22" s="15" t="s">
        <v>32</v>
      </c>
      <c r="B22" s="19" t="str">
        <f>"70"</f>
        <v>70</v>
      </c>
      <c r="C22" s="19">
        <v>130.04438999999999</v>
      </c>
    </row>
    <row r="23" spans="1:3" ht="57" customHeight="1" x14ac:dyDescent="0.65">
      <c r="A23" s="15" t="s">
        <v>13</v>
      </c>
      <c r="B23" s="19" t="str">
        <f>"15"</f>
        <v>15</v>
      </c>
      <c r="C23" s="19">
        <v>23.560480499999993</v>
      </c>
    </row>
    <row r="24" spans="1:3" ht="57" customHeight="1" x14ac:dyDescent="0.65">
      <c r="A24" s="15" t="s">
        <v>28</v>
      </c>
      <c r="B24" s="19" t="str">
        <f>"180"</f>
        <v>180</v>
      </c>
      <c r="C24" s="19">
        <v>53.716199999999994</v>
      </c>
    </row>
    <row r="25" spans="1:3" ht="57" customHeight="1" x14ac:dyDescent="0.65">
      <c r="A25" s="15" t="s">
        <v>4</v>
      </c>
      <c r="B25" s="19" t="str">
        <f>"30"</f>
        <v>30</v>
      </c>
      <c r="C25" s="19">
        <v>67.170299999999997</v>
      </c>
    </row>
    <row r="26" spans="1:3" ht="57" customHeight="1" x14ac:dyDescent="0.65">
      <c r="A26" s="18" t="s">
        <v>5</v>
      </c>
      <c r="B26" s="20" t="str">
        <f>"20"</f>
        <v>20</v>
      </c>
      <c r="C26" s="20">
        <v>38.676000000000002</v>
      </c>
    </row>
    <row r="27" spans="1:3" ht="57" customHeight="1" x14ac:dyDescent="0.25">
      <c r="A27" s="16" t="s">
        <v>6</v>
      </c>
      <c r="B27" s="17"/>
      <c r="C27" s="17"/>
    </row>
    <row r="28" spans="1:3" ht="57" customHeight="1" x14ac:dyDescent="0.65">
      <c r="A28" s="15" t="s">
        <v>29</v>
      </c>
      <c r="B28" s="19" t="str">
        <f>"60"</f>
        <v>60</v>
      </c>
      <c r="C28" s="19">
        <v>71.473526666666658</v>
      </c>
    </row>
    <row r="29" spans="1:3" ht="57" customHeight="1" x14ac:dyDescent="0.65">
      <c r="A29" s="18" t="s">
        <v>14</v>
      </c>
      <c r="B29" s="20" t="str">
        <f>"200"</f>
        <v>200</v>
      </c>
      <c r="C29" s="20">
        <v>111.40926599999997</v>
      </c>
    </row>
  </sheetData>
  <mergeCells count="9">
    <mergeCell ref="A9:A10"/>
    <mergeCell ref="B9:B10"/>
    <mergeCell ref="C9:C10"/>
    <mergeCell ref="A1:C1"/>
    <mergeCell ref="A2:C2"/>
    <mergeCell ref="A3:C3"/>
    <mergeCell ref="A4:C4"/>
    <mergeCell ref="A6:C6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B1" zoomScale="82" zoomScaleNormal="82" workbookViewId="0">
      <selection activeCell="B12" sqref="B12:B28"/>
    </sheetView>
  </sheetViews>
  <sheetFormatPr defaultRowHeight="15" x14ac:dyDescent="0.25"/>
  <cols>
    <col min="1" max="1" width="9.140625" hidden="1" customWidth="1"/>
    <col min="2" max="2" width="88" customWidth="1"/>
    <col min="3" max="3" width="16.28515625" style="2" customWidth="1"/>
    <col min="4" max="4" width="20.5703125" style="2" customWidth="1"/>
    <col min="5" max="5" width="15" customWidth="1"/>
    <col min="6" max="6" width="81.85546875" customWidth="1"/>
    <col min="7" max="7" width="23.28515625" style="2" customWidth="1"/>
    <col min="8" max="8" width="22.7109375" style="2" customWidth="1"/>
    <col min="9" max="9" width="14.5703125" bestFit="1" customWidth="1"/>
  </cols>
  <sheetData>
    <row r="1" spans="1:9" ht="30" x14ac:dyDescent="0.25">
      <c r="B1" s="101" t="s">
        <v>39</v>
      </c>
      <c r="C1" s="101"/>
      <c r="D1" s="101"/>
      <c r="E1" s="101"/>
      <c r="F1" s="107" t="s">
        <v>43</v>
      </c>
      <c r="G1" s="107"/>
      <c r="H1" s="107"/>
    </row>
    <row r="2" spans="1:9" ht="30" x14ac:dyDescent="0.25">
      <c r="B2" s="101" t="s">
        <v>40</v>
      </c>
      <c r="C2" s="101"/>
      <c r="D2" s="101"/>
      <c r="E2" s="101"/>
      <c r="F2" s="107" t="s">
        <v>36</v>
      </c>
      <c r="G2" s="107"/>
      <c r="H2" s="107"/>
    </row>
    <row r="3" spans="1:9" ht="30" x14ac:dyDescent="0.25">
      <c r="B3" s="101" t="s">
        <v>41</v>
      </c>
      <c r="C3" s="101"/>
      <c r="D3" s="101"/>
      <c r="E3" s="101"/>
      <c r="F3" s="107" t="s">
        <v>17</v>
      </c>
      <c r="G3" s="107"/>
      <c r="H3" s="107"/>
    </row>
    <row r="4" spans="1:9" ht="30" x14ac:dyDescent="0.25">
      <c r="B4" s="101" t="s">
        <v>42</v>
      </c>
      <c r="C4" s="101"/>
      <c r="D4" s="101"/>
      <c r="E4" s="101"/>
      <c r="F4" s="107" t="s">
        <v>20</v>
      </c>
      <c r="G4" s="107"/>
      <c r="H4" s="107"/>
    </row>
    <row r="5" spans="1:9" ht="31.5" x14ac:dyDescent="0.5">
      <c r="B5" s="32" t="s">
        <v>45</v>
      </c>
      <c r="C5" s="33"/>
      <c r="D5" s="33"/>
      <c r="E5" s="34"/>
      <c r="F5" s="39" t="s">
        <v>46</v>
      </c>
      <c r="G5" s="33"/>
      <c r="H5" s="33"/>
    </row>
    <row r="6" spans="1:9" ht="31.5" x14ac:dyDescent="0.25">
      <c r="B6" s="105" t="s">
        <v>0</v>
      </c>
      <c r="C6" s="105"/>
      <c r="D6" s="105"/>
      <c r="E6" s="34"/>
      <c r="F6" s="105"/>
      <c r="G6" s="105"/>
      <c r="H6" s="105"/>
    </row>
    <row r="7" spans="1:9" ht="31.5" x14ac:dyDescent="0.25">
      <c r="B7" s="104" t="s">
        <v>44</v>
      </c>
      <c r="C7" s="104"/>
      <c r="D7" s="56" t="s">
        <v>16</v>
      </c>
      <c r="E7" s="34"/>
      <c r="F7" s="104" t="s">
        <v>44</v>
      </c>
      <c r="G7" s="108"/>
      <c r="H7" s="35"/>
    </row>
    <row r="8" spans="1:9" ht="73.5" customHeight="1" x14ac:dyDescent="0.25">
      <c r="B8" s="31" t="s">
        <v>37</v>
      </c>
      <c r="C8" s="36"/>
      <c r="D8" s="36"/>
      <c r="E8" s="34"/>
      <c r="F8" s="31" t="s">
        <v>38</v>
      </c>
      <c r="G8" s="36"/>
      <c r="H8" s="37"/>
    </row>
    <row r="9" spans="1:9" ht="31.5" customHeight="1" x14ac:dyDescent="0.5">
      <c r="B9" s="102" t="s">
        <v>10</v>
      </c>
      <c r="C9" s="102" t="s">
        <v>11</v>
      </c>
      <c r="D9" s="102" t="s">
        <v>8</v>
      </c>
      <c r="E9" s="38"/>
      <c r="F9" s="106" t="s">
        <v>10</v>
      </c>
      <c r="G9" s="106" t="s">
        <v>11</v>
      </c>
      <c r="H9" s="106" t="s">
        <v>8</v>
      </c>
    </row>
    <row r="10" spans="1:9" ht="20.25" customHeight="1" x14ac:dyDescent="0.5">
      <c r="B10" s="103"/>
      <c r="C10" s="103"/>
      <c r="D10" s="103"/>
      <c r="E10" s="38"/>
      <c r="F10" s="106"/>
      <c r="G10" s="106"/>
      <c r="H10" s="106"/>
    </row>
    <row r="11" spans="1:9" s="41" customFormat="1" ht="35.25" x14ac:dyDescent="0.5">
      <c r="B11" s="47" t="s">
        <v>1</v>
      </c>
      <c r="C11" s="48"/>
      <c r="D11" s="48"/>
      <c r="E11" s="49"/>
      <c r="F11" s="52" t="s">
        <v>1</v>
      </c>
      <c r="G11" s="53"/>
      <c r="H11" s="53"/>
    </row>
    <row r="12" spans="1:9" s="43" customFormat="1" ht="30.75" x14ac:dyDescent="0.45">
      <c r="A12" s="42" t="str">
        <f>"2/6"</f>
        <v>2/6</v>
      </c>
      <c r="B12" s="57" t="e">
        <f t="array" ref="B12:D29">[1]!'!30.01.2025!R11C2:R27C4'</f>
        <v>#REF!</v>
      </c>
      <c r="C12" s="61" t="e">
        <v>#REF!</v>
      </c>
      <c r="D12" s="62" t="e">
        <v>#REF!</v>
      </c>
      <c r="E12" s="55"/>
      <c r="F12" s="57" t="e">
        <f t="array" ref="F12:H29">[1]!'!30.01.2025!R11C2:R27C4'</f>
        <v>#REF!</v>
      </c>
      <c r="G12" s="61" t="e">
        <v>#REF!</v>
      </c>
      <c r="H12" s="62" t="e">
        <v>#REF!</v>
      </c>
      <c r="I12" s="50"/>
    </row>
    <row r="13" spans="1:9" s="43" customFormat="1" ht="30.75" x14ac:dyDescent="0.45">
      <c r="A13" s="42" t="str">
        <f>"5/13"</f>
        <v>5/13</v>
      </c>
      <c r="B13" s="57" t="e">
        <v>#REF!</v>
      </c>
      <c r="C13" s="61" t="e">
        <v>#REF!</v>
      </c>
      <c r="D13" s="62" t="e">
        <v>#REF!</v>
      </c>
      <c r="E13" s="55"/>
      <c r="F13" s="57" t="e">
        <v>#REF!</v>
      </c>
      <c r="G13" s="61" t="e">
        <v>#REF!</v>
      </c>
      <c r="H13" s="62" t="e">
        <v>#REF!</v>
      </c>
      <c r="I13" s="50"/>
    </row>
    <row r="14" spans="1:9" s="43" customFormat="1" ht="30.75" x14ac:dyDescent="0.45">
      <c r="A14" s="42" t="str">
        <f>"-"</f>
        <v>-</v>
      </c>
      <c r="B14" s="57" t="e">
        <v>#REF!</v>
      </c>
      <c r="C14" s="61" t="e">
        <v>#REF!</v>
      </c>
      <c r="D14" s="62" t="e">
        <v>#REF!</v>
      </c>
      <c r="E14" s="55"/>
      <c r="F14" s="57" t="e">
        <v>#REF!</v>
      </c>
      <c r="G14" s="61" t="e">
        <v>#REF!</v>
      </c>
      <c r="H14" s="62" t="e">
        <v>#REF!</v>
      </c>
      <c r="I14" s="50"/>
    </row>
    <row r="15" spans="1:9" s="45" customFormat="1" ht="30.75" x14ac:dyDescent="0.45">
      <c r="A15" s="44" t="str">
        <f>"14/10"</f>
        <v>14/10</v>
      </c>
      <c r="B15" s="57" t="e">
        <v>#REF!</v>
      </c>
      <c r="C15" s="61" t="e">
        <v>#REF!</v>
      </c>
      <c r="D15" s="62" t="e">
        <v>#REF!</v>
      </c>
      <c r="E15" s="55"/>
      <c r="F15" s="57" t="e">
        <v>#REF!</v>
      </c>
      <c r="G15" s="61" t="e">
        <v>#REF!</v>
      </c>
      <c r="H15" s="62" t="e">
        <v>#REF!</v>
      </c>
      <c r="I15" s="50"/>
    </row>
    <row r="16" spans="1:9" s="46" customFormat="1" ht="30" x14ac:dyDescent="0.4">
      <c r="B16" s="58" t="e">
        <v>#REF!</v>
      </c>
      <c r="C16" s="61" t="e">
        <v>#REF!</v>
      </c>
      <c r="D16" s="62" t="e">
        <v>#REF!</v>
      </c>
      <c r="E16" s="54"/>
      <c r="F16" s="58" t="e">
        <v>#REF!</v>
      </c>
      <c r="G16" s="61" t="e">
        <v>#REF!</v>
      </c>
      <c r="H16" s="62" t="e">
        <v>#REF!</v>
      </c>
      <c r="I16" s="51"/>
    </row>
    <row r="17" spans="1:9" s="45" customFormat="1" ht="30" x14ac:dyDescent="0.4">
      <c r="A17" s="44" t="str">
        <f>"-"</f>
        <v>-</v>
      </c>
      <c r="B17" s="59" t="e">
        <v>#REF!</v>
      </c>
      <c r="C17" s="61" t="e">
        <v>#REF!</v>
      </c>
      <c r="D17" s="62" t="e">
        <v>#REF!</v>
      </c>
      <c r="E17" s="54"/>
      <c r="F17" s="59" t="e">
        <v>#REF!</v>
      </c>
      <c r="G17" s="61" t="e">
        <v>#REF!</v>
      </c>
      <c r="H17" s="62" t="e">
        <v>#REF!</v>
      </c>
      <c r="I17" s="51"/>
    </row>
    <row r="18" spans="1:9" s="41" customFormat="1" ht="30.75" x14ac:dyDescent="0.45">
      <c r="B18" s="58" t="e">
        <v>#REF!</v>
      </c>
      <c r="C18" s="61" t="e">
        <v>#REF!</v>
      </c>
      <c r="D18" s="62" t="e">
        <v>#REF!</v>
      </c>
      <c r="E18" s="55"/>
      <c r="F18" s="58" t="e">
        <v>#REF!</v>
      </c>
      <c r="G18" s="61" t="e">
        <v>#REF!</v>
      </c>
      <c r="H18" s="62" t="e">
        <v>#REF!</v>
      </c>
      <c r="I18" s="50"/>
    </row>
    <row r="19" spans="1:9" s="43" customFormat="1" ht="30.75" x14ac:dyDescent="0.45">
      <c r="A19" s="42" t="str">
        <f>"5/1"</f>
        <v>5/1</v>
      </c>
      <c r="B19" s="60" t="e">
        <v>#REF!</v>
      </c>
      <c r="C19" s="61" t="e">
        <v>#REF!</v>
      </c>
      <c r="D19" s="62" t="e">
        <v>#REF!</v>
      </c>
      <c r="E19" s="55"/>
      <c r="F19" s="60" t="e">
        <v>#REF!</v>
      </c>
      <c r="G19" s="61" t="e">
        <v>#REF!</v>
      </c>
      <c r="H19" s="62" t="e">
        <v>#REF!</v>
      </c>
      <c r="I19" s="50"/>
    </row>
    <row r="20" spans="1:9" s="43" customFormat="1" ht="30.75" x14ac:dyDescent="0.45">
      <c r="A20" s="42" t="str">
        <f>"18/7"</f>
        <v>18/7</v>
      </c>
      <c r="B20" s="57" t="e">
        <v>#REF!</v>
      </c>
      <c r="C20" s="61" t="e">
        <v>#REF!</v>
      </c>
      <c r="D20" s="62" t="e">
        <v>#REF!</v>
      </c>
      <c r="E20" s="55"/>
      <c r="F20" s="57" t="e">
        <v>#REF!</v>
      </c>
      <c r="G20" s="61" t="e">
        <v>#REF!</v>
      </c>
      <c r="H20" s="62" t="e">
        <v>#REF!</v>
      </c>
      <c r="I20" s="50"/>
    </row>
    <row r="21" spans="1:9" s="43" customFormat="1" ht="30.75" x14ac:dyDescent="0.45">
      <c r="A21" s="42" t="str">
        <f>"45/3"</f>
        <v>45/3</v>
      </c>
      <c r="B21" s="57" t="e">
        <v>#REF!</v>
      </c>
      <c r="C21" s="61" t="e">
        <v>#REF!</v>
      </c>
      <c r="D21" s="62" t="e">
        <v>#REF!</v>
      </c>
      <c r="E21" s="55"/>
      <c r="F21" s="57" t="e">
        <v>#REF!</v>
      </c>
      <c r="G21" s="61" t="e">
        <v>#REF!</v>
      </c>
      <c r="H21" s="62" t="e">
        <v>#REF!</v>
      </c>
      <c r="I21" s="50"/>
    </row>
    <row r="22" spans="1:9" s="43" customFormat="1" ht="30.75" x14ac:dyDescent="0.45">
      <c r="A22" s="42" t="str">
        <f>"-"</f>
        <v>-</v>
      </c>
      <c r="B22" s="57" t="e">
        <v>#REF!</v>
      </c>
      <c r="C22" s="61" t="e">
        <v>#REF!</v>
      </c>
      <c r="D22" s="62" t="e">
        <v>#REF!</v>
      </c>
      <c r="E22" s="55"/>
      <c r="F22" s="57" t="e">
        <v>#REF!</v>
      </c>
      <c r="G22" s="61" t="e">
        <v>#REF!</v>
      </c>
      <c r="H22" s="62" t="e">
        <v>#REF!</v>
      </c>
      <c r="I22" s="50"/>
    </row>
    <row r="23" spans="1:9" s="43" customFormat="1" ht="30.75" x14ac:dyDescent="0.45">
      <c r="A23" s="42" t="str">
        <f>"-"</f>
        <v>-</v>
      </c>
      <c r="B23" s="57" t="e">
        <v>#REF!</v>
      </c>
      <c r="C23" s="61" t="e">
        <v>#REF!</v>
      </c>
      <c r="D23" s="62" t="e">
        <v>#REF!</v>
      </c>
      <c r="E23" s="55"/>
      <c r="F23" s="57" t="e">
        <v>#REF!</v>
      </c>
      <c r="G23" s="61" t="e">
        <v>#REF!</v>
      </c>
      <c r="H23" s="62" t="e">
        <v>#REF!</v>
      </c>
      <c r="I23" s="50"/>
    </row>
    <row r="24" spans="1:9" s="45" customFormat="1" ht="30.75" hidden="1" customHeight="1" x14ac:dyDescent="0.45">
      <c r="A24" s="44" t="str">
        <f>"6/10"</f>
        <v>6/10</v>
      </c>
      <c r="B24" s="57" t="e">
        <v>#REF!</v>
      </c>
      <c r="C24" s="61" t="e">
        <v>#REF!</v>
      </c>
      <c r="D24" s="62" t="e">
        <v>#REF!</v>
      </c>
      <c r="E24" s="55"/>
      <c r="F24" s="57" t="e">
        <v>#REF!</v>
      </c>
      <c r="G24" s="61" t="e">
        <v>#REF!</v>
      </c>
      <c r="H24" s="62" t="e">
        <v>#REF!</v>
      </c>
      <c r="I24" s="50"/>
    </row>
    <row r="25" spans="1:9" s="46" customFormat="1" ht="30.75" x14ac:dyDescent="0.45">
      <c r="B25" s="57" t="e">
        <v>#REF!</v>
      </c>
      <c r="C25" s="61" t="e">
        <v>#REF!</v>
      </c>
      <c r="D25" s="62" t="e">
        <v>#REF!</v>
      </c>
      <c r="E25" s="55"/>
      <c r="F25" s="57" t="e">
        <v>#REF!</v>
      </c>
      <c r="G25" s="61" t="e">
        <v>#REF!</v>
      </c>
      <c r="H25" s="62" t="e">
        <v>#REF!</v>
      </c>
      <c r="I25" s="50"/>
    </row>
    <row r="26" spans="1:9" ht="23.25" x14ac:dyDescent="0.35">
      <c r="B26" s="58" t="e">
        <v>#REF!</v>
      </c>
      <c r="C26" s="61" t="e">
        <v>#REF!</v>
      </c>
      <c r="D26" s="62" t="e">
        <v>#REF!</v>
      </c>
      <c r="F26" s="58" t="e">
        <v>#REF!</v>
      </c>
      <c r="G26" s="61" t="e">
        <v>#REF!</v>
      </c>
      <c r="H26" s="62" t="e">
        <v>#REF!</v>
      </c>
    </row>
    <row r="27" spans="1:9" ht="23.25" x14ac:dyDescent="0.35">
      <c r="B27" s="60" t="e">
        <v>#REF!</v>
      </c>
      <c r="C27" s="61" t="e">
        <v>#REF!</v>
      </c>
      <c r="D27" s="62" t="e">
        <v>#REF!</v>
      </c>
      <c r="F27" s="60" t="e">
        <v>#REF!</v>
      </c>
      <c r="G27" s="61" t="e">
        <v>#REF!</v>
      </c>
      <c r="H27" s="62" t="e">
        <v>#REF!</v>
      </c>
    </row>
    <row r="28" spans="1:9" ht="23.25" x14ac:dyDescent="0.35">
      <c r="B28" s="57" t="e">
        <v>#REF!</v>
      </c>
      <c r="C28" s="61" t="e">
        <v>#REF!</v>
      </c>
      <c r="D28" s="62" t="e">
        <v>#REF!</v>
      </c>
      <c r="F28" s="57" t="e">
        <v>#REF!</v>
      </c>
      <c r="G28" s="61" t="e">
        <v>#REF!</v>
      </c>
      <c r="H28" s="62" t="e">
        <v>#REF!</v>
      </c>
    </row>
    <row r="29" spans="1:9" ht="0.75" customHeight="1" x14ac:dyDescent="0.35">
      <c r="B29" s="57" t="e">
        <v>#REF!</v>
      </c>
      <c r="C29" s="61" t="e">
        <v>#REF!</v>
      </c>
      <c r="D29" s="62" t="e">
        <v>#REF!</v>
      </c>
      <c r="F29" s="57" t="e">
        <v>#REF!</v>
      </c>
      <c r="G29" s="61" t="e">
        <v>#REF!</v>
      </c>
      <c r="H29" s="62" t="e">
        <v>#REF!</v>
      </c>
    </row>
  </sheetData>
  <mergeCells count="18">
    <mergeCell ref="B1:E1"/>
    <mergeCell ref="F1:H1"/>
    <mergeCell ref="B2:E2"/>
    <mergeCell ref="F2:H2"/>
    <mergeCell ref="B3:E3"/>
    <mergeCell ref="F3:H3"/>
    <mergeCell ref="G9:G10"/>
    <mergeCell ref="H9:H10"/>
    <mergeCell ref="F4:H4"/>
    <mergeCell ref="F6:H6"/>
    <mergeCell ref="F7:G7"/>
    <mergeCell ref="F9:F10"/>
    <mergeCell ref="B4:E4"/>
    <mergeCell ref="D9:D10"/>
    <mergeCell ref="C9:C10"/>
    <mergeCell ref="B9:B10"/>
    <mergeCell ref="B7:C7"/>
    <mergeCell ref="B6:D6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 3-7 24</vt:lpstr>
      <vt:lpstr>Меню для сайта 24</vt:lpstr>
      <vt:lpstr>Ясли 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2025-06-24T09:51:41Z</dcterms:modified>
</cp:coreProperties>
</file>