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 24 ( 10 дней)\"/>
    </mc:Choice>
  </mc:AlternateContent>
  <bookViews>
    <workbookView xWindow="240" yWindow="135" windowWidth="11355" windowHeight="6150"/>
  </bookViews>
  <sheets>
    <sheet name="13.08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'13.08.2024'!$A$3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CD33" i="1" l="1"/>
  <c r="CD29" i="1"/>
  <c r="CD19" i="1"/>
  <c r="CD16" i="1"/>
  <c r="AA36" i="1"/>
  <c r="AF36" i="1"/>
  <c r="V36" i="1"/>
  <c r="CO36" i="1"/>
  <c r="CL36" i="1"/>
  <c r="CI36" i="1"/>
  <c r="AI36" i="1"/>
  <c r="AE36" i="1"/>
  <c r="AD36" i="1"/>
  <c r="AC36" i="1"/>
  <c r="AB36" i="1"/>
  <c r="Z36" i="1"/>
  <c r="Y36" i="1"/>
  <c r="X36" i="1"/>
  <c r="W36" i="1"/>
  <c r="I36" i="1"/>
  <c r="H36" i="1"/>
  <c r="G36" i="1"/>
  <c r="F36" i="1"/>
  <c r="E36" i="1"/>
  <c r="D36" i="1"/>
  <c r="CC33" i="1"/>
  <c r="A32" i="1"/>
  <c r="C32" i="1"/>
  <c r="A31" i="1"/>
  <c r="C31" i="1"/>
  <c r="CC29" i="1"/>
  <c r="A28" i="1"/>
  <c r="C28" i="1"/>
  <c r="A27" i="1"/>
  <c r="C27" i="1"/>
  <c r="A26" i="1"/>
  <c r="C26" i="1"/>
  <c r="A25" i="1"/>
  <c r="C25" i="1"/>
  <c r="A24" i="1"/>
  <c r="C24" i="1"/>
  <c r="A23" i="1"/>
  <c r="C23" i="1"/>
  <c r="A22" i="1"/>
  <c r="C22" i="1"/>
  <c r="A21" i="1"/>
  <c r="C21" i="1"/>
  <c r="CC19" i="1"/>
  <c r="A18" i="1"/>
  <c r="C18" i="1"/>
  <c r="CC16" i="1"/>
  <c r="A15" i="1"/>
  <c r="C15" i="1"/>
  <c r="A14" i="1"/>
  <c r="C14" i="1"/>
  <c r="A13" i="1"/>
  <c r="C13" i="1"/>
  <c r="A12" i="1"/>
  <c r="C12" i="1"/>
  <c r="A11" i="1"/>
  <c r="C11" i="1"/>
  <c r="B3" i="1"/>
</calcChain>
</file>

<file path=xl/sharedStrings.xml><?xml version="1.0" encoding="utf-8"?>
<sst xmlns="http://schemas.openxmlformats.org/spreadsheetml/2006/main" count="177" uniqueCount="156">
  <si>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</si>
  <si>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</si>
  <si>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</si>
  <si>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</si>
  <si>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</si>
  <si>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</si>
  <si>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</si>
  <si>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</si>
  <si>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</si>
  <si>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</si>
  <si>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</si>
  <si>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</si>
  <si>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</si>
  <si>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</si>
  <si>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</si>
  <si>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</si>
  <si>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</si>
  <si>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</si>
  <si>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</si>
  <si>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</si>
  <si>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</si>
  <si>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</si>
  <si>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</si>
  <si>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</si>
  <si>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</si>
  <si>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</si>
  <si>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</si>
  <si>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</si>
  <si>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</si>
  <si>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</si>
  <si>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</si>
  <si>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</si>
  <si>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</si>
  <si>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</si>
  <si>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</si>
  <si>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</si>
  <si>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</si>
  <si>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</si>
  <si>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</si>
  <si>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</si>
  <si>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</si>
  <si>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</si>
  <si>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</si>
  <si>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</si>
  <si>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</si>
  <si>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</si>
  <si>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</si>
  <si>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</si>
  <si>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</si>
  <si>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</si>
  <si>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</si>
  <si>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</si>
  <si>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</si>
  <si>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</si>
  <si>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</si>
  <si>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</si>
  <si>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</si>
  <si>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</si>
  <si>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</si>
  <si>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</si>
  <si>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</si>
  <si>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</si>
  <si>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</si>
  <si>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</si>
  <si>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</si>
  <si>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</si>
  <si>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</si>
  <si>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</si>
  <si>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</si>
  <si>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</si>
  <si>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</si>
  <si>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</si>
  <si>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</si>
  <si>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</si>
  <si>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</si>
  <si>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</si>
  <si>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</si>
  <si>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</si>
  <si>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</si>
  <si>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</si>
  <si>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</si>
  <si>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</si>
  <si>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</si>
  <si>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</si>
  <si>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</si>
  <si>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</si>
  <si>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Цена, руб.</t>
  </si>
  <si>
    <t>А,мкг</t>
  </si>
  <si>
    <t>МАДОУ "Детский сад №1 "Аленка"</t>
  </si>
  <si>
    <t>Сад</t>
  </si>
  <si>
    <t>СанПиН 2.3/2.4.3590-20  3-7 лет</t>
  </si>
  <si>
    <t xml:space="preserve">Завтрак </t>
  </si>
  <si>
    <t>Каша ячневая молочная с маслом сливочным</t>
  </si>
  <si>
    <t>Масло сливочное</t>
  </si>
  <si>
    <t xml:space="preserve">Сыр </t>
  </si>
  <si>
    <t>Батон</t>
  </si>
  <si>
    <t>Кофейный напиток с молоком</t>
  </si>
  <si>
    <t>Итого за 'Завтрак '</t>
  </si>
  <si>
    <t xml:space="preserve">10:00 </t>
  </si>
  <si>
    <t>Снежок</t>
  </si>
  <si>
    <t>Итого за '10:00 '</t>
  </si>
  <si>
    <t xml:space="preserve">Обед </t>
  </si>
  <si>
    <t>Салат из моркови с растительным маслом</t>
  </si>
  <si>
    <t>Суп-пюре из птицы</t>
  </si>
  <si>
    <t>Биточки (котлеты) из мяса кур</t>
  </si>
  <si>
    <t>Макаронные изделия отварные</t>
  </si>
  <si>
    <t>Соус красный основной</t>
  </si>
  <si>
    <t>Хлеб пшеничный</t>
  </si>
  <si>
    <t>Хлеб ржаной</t>
  </si>
  <si>
    <t>Напиток из шиповника</t>
  </si>
  <si>
    <t>Итого за 'Обед '</t>
  </si>
  <si>
    <t xml:space="preserve">Полдник </t>
  </si>
  <si>
    <t>Печенье</t>
  </si>
  <si>
    <t>Чай</t>
  </si>
  <si>
    <t>Итого за 'Полдник '</t>
  </si>
  <si>
    <t>Итого за день</t>
  </si>
  <si>
    <t>Норма (СанПиН 2.3/2.4.3590-20  3-7 лет)</t>
  </si>
  <si>
    <t>Отклонение</t>
  </si>
  <si>
    <t>13.08.2024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</si>
  <si>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</si>
  <si>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</si>
  <si>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</si>
  <si>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</si>
  <si>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</si>
  <si>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</si>
  <si>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</si>
  <si>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</si>
  <si>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</si>
  <si>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</si>
  <si>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</si>
  <si>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</si>
  <si>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</si>
  <si>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</si>
  <si>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</si>
  <si>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</si>
  <si>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</si>
  <si>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</si>
  <si>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</si>
  <si>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s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</si>
  <si>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</si>
  <si>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</si>
  <si>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</si>
  <si>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</si>
  <si>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</si>
  <si>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</si>
  <si>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</si>
  <si>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</si>
  <si>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</si>
  <si>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</si>
  <si>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</si>
  <si>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</si>
  <si>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14/4</t>
  </si>
  <si>
    <t>5/13</t>
  </si>
  <si>
    <t>13/10</t>
  </si>
  <si>
    <t>10/10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</si>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</sst>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4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174" fontId="0" fillId="0" borderId="0" xfId="0" applyNumberForma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/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6" fillId="0" borderId="0" xfId="0" applyFont="1"/>
    <xf numFmtId="0" fontId="0" fillId="0" borderId="0" xfId="0" quotePrefix="1"/>
    <xf numFmtId="0" fontId="7" fillId="0" borderId="0" xfId="1"/>
    <xf numFmtId="0" fontId="7" fillId="2" borderId="3" xfId="1" applyFill="1" applyBorder="1" applyAlignment="1" applyProtection="1">
      <protection locked="0"/>
    </xf>
    <xf numFmtId="0" fontId="7" fillId="2" borderId="8" xfId="1" applyFill="1" applyBorder="1" applyAlignment="1" applyProtection="1">
      <protection locked="0"/>
    </xf>
    <xf numFmtId="0" fontId="7" fillId="0" borderId="10" xfId="1" applyBorder="1" applyAlignment="1" applyProtection="1">
      <protection locked="0"/>
    </xf>
    <xf numFmtId="49" fontId="7" fillId="2" borderId="2" xfId="1" applyNumberFormat="1" applyFill="1" applyBorder="1" applyProtection="1">
      <protection locked="0"/>
    </xf>
    <xf numFmtId="14" fontId="7" fillId="2" borderId="2" xfId="1" applyNumberFormat="1" applyFill="1" applyBorder="1" applyProtection="1">
      <protection locked="0"/>
    </xf>
    <xf numFmtId="0" fontId="7" fillId="0" borderId="11" xfId="1" applyBorder="1" applyAlignment="1">
      <alignment horizontal="center"/>
    </xf>
    <xf numFmtId="0" fontId="7" fillId="0" borderId="12" xfId="1" applyBorder="1" applyAlignment="1">
      <alignment horizontal="center"/>
    </xf>
    <xf numFmtId="0" fontId="7" fillId="0" borderId="13" xfId="1" applyBorder="1" applyAlignment="1">
      <alignment horizontal="center"/>
    </xf>
    <xf numFmtId="0" fontId="7" fillId="0" borderId="14" xfId="1" applyBorder="1"/>
    <xf numFmtId="0" fontId="7" fillId="0" borderId="15" xfId="1" applyBorder="1"/>
    <xf numFmtId="0" fontId="7" fillId="2" borderId="15" xfId="1" applyFill="1" applyBorder="1" applyProtection="1">
      <protection locked="0"/>
    </xf>
    <xf numFmtId="0" fontId="7" fillId="2" borderId="15" xfId="1" applyFill="1" applyBorder="1" applyAlignment="1" applyProtection="1">
      <alignment wrapText="1"/>
      <protection locked="0"/>
    </xf>
    <xf numFmtId="49" fontId="7" fillId="2" borderId="15" xfId="1" applyNumberFormat="1" applyFill="1" applyBorder="1" applyProtection="1">
      <protection locked="0"/>
    </xf>
    <xf numFmtId="2" fontId="7" fillId="2" borderId="15" xfId="1" applyNumberFormat="1" applyFill="1" applyBorder="1" applyProtection="1">
      <protection locked="0"/>
    </xf>
    <xf numFmtId="1" fontId="7" fillId="2" borderId="15" xfId="1" applyNumberFormat="1" applyFill="1" applyBorder="1" applyProtection="1">
      <protection locked="0"/>
    </xf>
    <xf numFmtId="1" fontId="7" fillId="2" borderId="16" xfId="1" applyNumberFormat="1" applyFill="1" applyBorder="1" applyProtection="1">
      <protection locked="0"/>
    </xf>
    <xf numFmtId="0" fontId="7" fillId="0" borderId="17" xfId="1" applyBorder="1"/>
    <xf numFmtId="0" fontId="7" fillId="2" borderId="2" xfId="1" applyFill="1" applyBorder="1" applyProtection="1">
      <protection locked="0"/>
    </xf>
    <xf numFmtId="0" fontId="7" fillId="2" borderId="2" xfId="1" applyFill="1" applyBorder="1" applyAlignment="1" applyProtection="1">
      <alignment wrapText="1"/>
      <protection locked="0"/>
    </xf>
    <xf numFmtId="2" fontId="7" fillId="2" borderId="2" xfId="1" applyNumberFormat="1" applyFill="1" applyBorder="1" applyProtection="1">
      <protection locked="0"/>
    </xf>
    <xf numFmtId="1" fontId="7" fillId="2" borderId="2" xfId="1" applyNumberFormat="1" applyFill="1" applyBorder="1" applyProtection="1">
      <protection locked="0"/>
    </xf>
    <xf numFmtId="1" fontId="7" fillId="2" borderId="18" xfId="1" applyNumberFormat="1" applyFill="1" applyBorder="1" applyProtection="1">
      <protection locked="0"/>
    </xf>
    <xf numFmtId="0" fontId="7" fillId="0" borderId="2" xfId="1" applyBorder="1"/>
    <xf numFmtId="0" fontId="7" fillId="0" borderId="19" xfId="1" applyBorder="1"/>
    <xf numFmtId="0" fontId="7" fillId="2" borderId="20" xfId="1" applyFill="1" applyBorder="1" applyProtection="1">
      <protection locked="0"/>
    </xf>
    <xf numFmtId="0" fontId="7" fillId="2" borderId="20" xfId="1" applyFill="1" applyBorder="1" applyAlignment="1" applyProtection="1">
      <alignment wrapText="1"/>
      <protection locked="0"/>
    </xf>
    <xf numFmtId="49" fontId="7" fillId="2" borderId="20" xfId="1" applyNumberFormat="1" applyFill="1" applyBorder="1" applyProtection="1">
      <protection locked="0"/>
    </xf>
    <xf numFmtId="2" fontId="7" fillId="2" borderId="20" xfId="1" applyNumberFormat="1" applyFill="1" applyBorder="1" applyProtection="1">
      <protection locked="0"/>
    </xf>
    <xf numFmtId="1" fontId="7" fillId="2" borderId="20" xfId="1" applyNumberFormat="1" applyFill="1" applyBorder="1" applyProtection="1">
      <protection locked="0"/>
    </xf>
    <xf numFmtId="1" fontId="7" fillId="2" borderId="21" xfId="1" applyNumberFormat="1" applyFill="1" applyBorder="1" applyProtection="1">
      <protection locked="0"/>
    </xf>
    <xf numFmtId="0" fontId="7" fillId="3" borderId="15" xfId="1" applyFill="1" applyBorder="1"/>
    <xf numFmtId="0" fontId="7" fillId="0" borderId="22" xfId="1" applyBorder="1"/>
    <xf numFmtId="0" fontId="7" fillId="2" borderId="22" xfId="1" applyFill="1" applyBorder="1" applyProtection="1">
      <protection locked="0"/>
    </xf>
    <xf numFmtId="0" fontId="7" fillId="2" borderId="22" xfId="1" applyFill="1" applyBorder="1" applyAlignment="1" applyProtection="1">
      <alignment wrapText="1"/>
      <protection locked="0"/>
    </xf>
    <xf numFmtId="49" fontId="7" fillId="2" borderId="22" xfId="1" applyNumberFormat="1" applyFill="1" applyBorder="1" applyProtection="1">
      <protection locked="0"/>
    </xf>
    <xf numFmtId="2" fontId="7" fillId="2" borderId="22" xfId="1" applyNumberFormat="1" applyFill="1" applyBorder="1" applyProtection="1">
      <protection locked="0"/>
    </xf>
    <xf numFmtId="1" fontId="7" fillId="2" borderId="22" xfId="1" applyNumberFormat="1" applyFill="1" applyBorder="1" applyProtection="1">
      <protection locked="0"/>
    </xf>
    <xf numFmtId="1" fontId="7" fillId="2" borderId="23" xfId="1" applyNumberFormat="1" applyFill="1" applyBorder="1" applyProtection="1">
      <protection locked="0"/>
    </xf>
    <xf numFmtId="0" fontId="7" fillId="2" borderId="9" xfId="1" applyFill="1" applyBorder="1" applyProtection="1">
      <protection locked="0"/>
    </xf>
    <xf numFmtId="0" fontId="7" fillId="2" borderId="9" xfId="1" applyFill="1" applyBorder="1" applyAlignment="1" applyProtection="1">
      <alignment wrapText="1"/>
      <protection locked="0"/>
    </xf>
    <xf numFmtId="49" fontId="7" fillId="2" borderId="9" xfId="1" applyNumberFormat="1" applyFill="1" applyBorder="1" applyProtection="1">
      <protection locked="0"/>
    </xf>
    <xf numFmtId="2" fontId="7" fillId="2" borderId="9" xfId="1" applyNumberFormat="1" applyFill="1" applyBorder="1" applyProtection="1">
      <protection locked="0"/>
    </xf>
    <xf numFmtId="1" fontId="7" fillId="2" borderId="9" xfId="1" applyNumberFormat="1" applyFill="1" applyBorder="1" applyProtection="1">
      <protection locked="0"/>
    </xf>
    <xf numFmtId="1" fontId="7" fillId="2" borderId="24" xfId="1" applyNumberFormat="1" applyFill="1" applyBorder="1" applyProtection="1">
      <protection locked="0"/>
    </xf>
    <xf numFmtId="0" fontId="7" fillId="3" borderId="22" xfId="1" applyFill="1" applyBorder="1"/>
    <xf numFmtId="0" fontId="7" fillId="3" borderId="25" xfId="1" applyFill="1" applyBorder="1"/>
    <xf numFmtId="49" fontId="7" fillId="0" borderId="0" xfId="1" applyNumberFormat="1"/>
    <xf numFmtId="0" fontId="7" fillId="2" borderId="15" xfId="1" quotePrefix="1" applyFill="1" applyBorder="1" applyProtection="1">
      <protection locked="0"/>
    </xf>
    <xf numFmtId="0" fontId="7" fillId="2" borderId="2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Q37"/>
  <sheetViews>
    <sheetView tabSelected="1" zoomScaleNormal="100" workbookViewId="0">
      <selection activeCell="B22" sqref="B22"/>
    </sheetView>
  </sheetViews>
  <sheetFormatPr defaultColWidth="0" defaultRowHeight="15.75" x14ac:dyDescent="0.25"/>
  <cols>
    <col min="1" max="1" width="9" style="1" customWidth="1"/>
    <col min="2" max="2" width="27.85546875" style="17" customWidth="1"/>
    <col min="3" max="3" width="7.28515625" style="1" customWidth="1"/>
    <col min="4" max="4" width="7.42578125" style="1" customWidth="1"/>
    <col min="5" max="5" width="10.140625" style="1" customWidth="1"/>
    <col min="6" max="6" width="7.5703125" style="1" customWidth="1"/>
    <col min="7" max="7" width="10.85546875" style="1" customWidth="1"/>
    <col min="8" max="8" width="9.42578125" style="1" customWidth="1"/>
    <col min="9" max="9" width="10.5703125" style="1" customWidth="1"/>
    <col min="10" max="22" width="0" style="1" hidden="1" customWidth="1"/>
    <col min="23" max="25" width="5.7109375" style="1" hidden="1" customWidth="1"/>
    <col min="26" max="26" width="4.7109375" style="1" hidden="1" customWidth="1"/>
    <col min="27" max="28" width="5.7109375" style="1" hidden="1" customWidth="1"/>
    <col min="29" max="29" width="7" style="1" hidden="1" customWidth="1"/>
    <col min="30" max="35" width="5.7109375" style="1" hidden="1" customWidth="1"/>
    <col min="36" max="80" width="0" style="1" hidden="1" customWidth="1"/>
    <col min="81" max="81" width="7" style="10" hidden="1" customWidth="1"/>
    <col min="82" max="16384" width="0" style="1" hidden="1"/>
  </cols>
  <sheetData>
    <row r="1" spans="1:95" ht="0.75" customHeight="1" x14ac:dyDescent="0.25">
      <c r="B1" s="1"/>
      <c r="CC1" s="1"/>
    </row>
    <row r="2" spans="1:95" ht="18.75" customHeight="1" x14ac:dyDescent="0.45">
      <c r="A2" s="20" t="s">
        <v>7</v>
      </c>
      <c r="B2" s="20"/>
      <c r="C2" s="20"/>
      <c r="D2" s="20"/>
      <c r="E2" s="20"/>
      <c r="F2" s="20"/>
      <c r="G2" s="20"/>
      <c r="H2" s="20"/>
      <c r="I2" s="20"/>
      <c r="CC2" s="1"/>
    </row>
    <row r="3" spans="1:95" s="7" customFormat="1" hidden="1" x14ac:dyDescent="0.25">
      <c r="A3" s="8"/>
      <c r="B3" s="8" t="str">
        <f>"13 августа 2024 г."</f>
        <v>13 августа 2024 г.</v>
      </c>
      <c r="C3" s="8"/>
      <c r="D3" s="9"/>
      <c r="E3" s="8"/>
      <c r="F3" s="8"/>
      <c r="G3" s="8"/>
      <c r="H3" s="8"/>
      <c r="I3" s="8"/>
    </row>
    <row r="4" spans="1:95" hidden="1" x14ac:dyDescent="0.25">
      <c r="B4" s="1"/>
      <c r="CC4" s="1"/>
    </row>
    <row r="5" spans="1:95" x14ac:dyDescent="0.25">
      <c r="B5" s="2" t="s">
        <v>88</v>
      </c>
      <c r="C5" s="6"/>
      <c r="D5" s="3"/>
      <c r="E5" s="3" t="s">
        <v>155</v>
      </c>
      <c r="F5" s="3"/>
      <c r="G5" s="3"/>
      <c r="H5" s="3"/>
      <c r="I5" s="3"/>
      <c r="CC5" s="1"/>
    </row>
    <row r="6" spans="1:95" ht="7.5" customHeight="1" x14ac:dyDescent="0.25">
      <c r="B6" s="1"/>
      <c r="CC6" s="1"/>
    </row>
    <row r="7" spans="1:95" hidden="1" x14ac:dyDescent="0.25">
      <c r="B7" s="1"/>
      <c r="CC7" s="1"/>
    </row>
    <row r="8" spans="1:95" s="5" customFormat="1" ht="14.25" customHeight="1" x14ac:dyDescent="0.25">
      <c r="A8" s="21" t="s">
        <v>76</v>
      </c>
      <c r="B8" s="23" t="s">
        <v>0</v>
      </c>
      <c r="C8" s="23" t="s">
        <v>6</v>
      </c>
      <c r="D8" s="23" t="s">
        <v>2</v>
      </c>
      <c r="E8" s="23"/>
      <c r="F8" s="23" t="s">
        <v>9</v>
      </c>
      <c r="G8" s="23"/>
      <c r="H8" s="23" t="s">
        <v>8</v>
      </c>
      <c r="I8" s="18" t="s">
        <v>5</v>
      </c>
      <c r="J8" s="5" t="s">
        <v>10</v>
      </c>
      <c r="K8" s="5" t="s">
        <v>11</v>
      </c>
      <c r="L8" s="5" t="s">
        <v>74</v>
      </c>
      <c r="M8" s="5" t="s">
        <v>12</v>
      </c>
      <c r="N8" s="5" t="s">
        <v>13</v>
      </c>
      <c r="O8" s="5" t="s">
        <v>14</v>
      </c>
      <c r="P8" s="5" t="s">
        <v>15</v>
      </c>
      <c r="Q8" s="5" t="s">
        <v>16</v>
      </c>
      <c r="R8" s="5" t="s">
        <v>17</v>
      </c>
      <c r="S8" s="5" t="s">
        <v>18</v>
      </c>
      <c r="T8" s="5" t="s">
        <v>19</v>
      </c>
      <c r="U8" s="5" t="s">
        <v>20</v>
      </c>
      <c r="V8" s="5" t="s">
        <v>21</v>
      </c>
      <c r="W8" s="26" t="s">
        <v>75</v>
      </c>
      <c r="X8" s="26"/>
      <c r="Y8" s="26"/>
      <c r="Z8" s="26"/>
      <c r="AA8" s="27" t="s">
        <v>77</v>
      </c>
      <c r="AB8" s="27"/>
      <c r="AC8" s="27"/>
      <c r="AD8" s="27"/>
      <c r="AE8" s="27"/>
      <c r="AF8" s="27"/>
      <c r="AG8" s="27"/>
      <c r="AH8" s="27"/>
      <c r="AI8" s="28"/>
      <c r="AJ8" s="5" t="s">
        <v>30</v>
      </c>
      <c r="AK8" s="5" t="s">
        <v>31</v>
      </c>
      <c r="AL8" s="5" t="s">
        <v>32</v>
      </c>
      <c r="AM8" s="5" t="s">
        <v>33</v>
      </c>
      <c r="AN8" s="5" t="s">
        <v>34</v>
      </c>
      <c r="AO8" s="5" t="s">
        <v>35</v>
      </c>
      <c r="AP8" s="5" t="s">
        <v>36</v>
      </c>
      <c r="AQ8" s="5" t="s">
        <v>37</v>
      </c>
      <c r="AR8" s="5" t="s">
        <v>38</v>
      </c>
      <c r="AS8" s="5" t="s">
        <v>39</v>
      </c>
      <c r="AT8" s="5" t="s">
        <v>40</v>
      </c>
      <c r="AU8" s="5" t="s">
        <v>41</v>
      </c>
      <c r="AV8" s="5" t="s">
        <v>42</v>
      </c>
      <c r="AW8" s="5" t="s">
        <v>43</v>
      </c>
      <c r="AX8" s="5" t="s">
        <v>44</v>
      </c>
      <c r="AY8" s="5" t="s">
        <v>45</v>
      </c>
      <c r="AZ8" s="5" t="s">
        <v>46</v>
      </c>
      <c r="BA8" s="5" t="s">
        <v>47</v>
      </c>
      <c r="BB8" s="5" t="s">
        <v>48</v>
      </c>
      <c r="BC8" s="5" t="s">
        <v>49</v>
      </c>
      <c r="BD8" s="5" t="s">
        <v>50</v>
      </c>
      <c r="BE8" s="5" t="s">
        <v>51</v>
      </c>
      <c r="BF8" s="5" t="s">
        <v>52</v>
      </c>
      <c r="BG8" s="5" t="s">
        <v>53</v>
      </c>
      <c r="BH8" s="5" t="s">
        <v>54</v>
      </c>
      <c r="BI8" s="5" t="s">
        <v>55</v>
      </c>
      <c r="BJ8" s="5" t="s">
        <v>56</v>
      </c>
      <c r="BK8" s="5" t="s">
        <v>57</v>
      </c>
      <c r="BL8" s="5" t="s">
        <v>58</v>
      </c>
      <c r="BM8" s="5" t="s">
        <v>59</v>
      </c>
      <c r="BN8" s="5" t="s">
        <v>60</v>
      </c>
      <c r="BO8" s="5" t="s">
        <v>61</v>
      </c>
      <c r="BP8" s="5" t="s">
        <v>62</v>
      </c>
      <c r="BQ8" s="5" t="s">
        <v>63</v>
      </c>
      <c r="BR8" s="5" t="s">
        <v>64</v>
      </c>
      <c r="BS8" s="5" t="s">
        <v>65</v>
      </c>
      <c r="BT8" s="5" t="s">
        <v>66</v>
      </c>
      <c r="BU8" s="5" t="s">
        <v>67</v>
      </c>
      <c r="BV8" s="5" t="s">
        <v>68</v>
      </c>
      <c r="BW8" s="5" t="s">
        <v>69</v>
      </c>
      <c r="BX8" s="5" t="s">
        <v>70</v>
      </c>
      <c r="BY8" s="5" t="s">
        <v>71</v>
      </c>
      <c r="BZ8" s="5" t="s">
        <v>72</v>
      </c>
      <c r="CA8" s="5" t="s">
        <v>73</v>
      </c>
      <c r="CB8" s="13"/>
      <c r="CC8" s="24" t="s">
        <v>86</v>
      </c>
    </row>
    <row r="9" spans="1:95" s="5" customFormat="1" ht="15.75" customHeight="1" x14ac:dyDescent="0.25">
      <c r="A9" s="22"/>
      <c r="B9" s="23"/>
      <c r="C9" s="23"/>
      <c r="D9" s="4" t="s">
        <v>1</v>
      </c>
      <c r="E9" s="4" t="s">
        <v>3</v>
      </c>
      <c r="F9" s="4" t="s">
        <v>1</v>
      </c>
      <c r="G9" s="4" t="s">
        <v>4</v>
      </c>
      <c r="H9" s="23"/>
      <c r="I9" s="19"/>
      <c r="W9" s="12" t="s">
        <v>22</v>
      </c>
      <c r="X9" s="12" t="s">
        <v>23</v>
      </c>
      <c r="Y9" s="12" t="s">
        <v>24</v>
      </c>
      <c r="Z9" s="12" t="s">
        <v>25</v>
      </c>
      <c r="AA9" s="12" t="s">
        <v>87</v>
      </c>
      <c r="AB9" s="12" t="s">
        <v>26</v>
      </c>
      <c r="AC9" s="12" t="s">
        <v>78</v>
      </c>
      <c r="AD9" s="12" t="s">
        <v>79</v>
      </c>
      <c r="AE9" s="12" t="s">
        <v>80</v>
      </c>
      <c r="AF9" s="12" t="s">
        <v>27</v>
      </c>
      <c r="AG9" s="12" t="s">
        <v>28</v>
      </c>
      <c r="AH9" s="12" t="s">
        <v>29</v>
      </c>
      <c r="AI9" s="14" t="s">
        <v>81</v>
      </c>
      <c r="CB9" s="13"/>
      <c r="CC9" s="25"/>
    </row>
    <row r="10" spans="1:95" s="5" customFormat="1" ht="15" x14ac:dyDescent="0.25">
      <c r="B10" s="29" t="s">
        <v>91</v>
      </c>
      <c r="C10" s="11"/>
      <c r="D10" s="11"/>
      <c r="E10" s="11"/>
      <c r="F10" s="11"/>
      <c r="G10" s="11"/>
      <c r="H10" s="11"/>
      <c r="I10" s="11"/>
      <c r="CC10" s="11"/>
    </row>
    <row r="11" spans="1:95" s="33" customFormat="1" ht="30" x14ac:dyDescent="0.25">
      <c r="A11" s="33" t="str">
        <f>"14/4"</f>
        <v>14/4</v>
      </c>
      <c r="B11" s="34" t="s">
        <v>92</v>
      </c>
      <c r="C11" s="35" t="str">
        <f>"180"</f>
        <v>180</v>
      </c>
      <c r="D11" s="35">
        <v>4.95</v>
      </c>
      <c r="E11" s="35">
        <v>2.12</v>
      </c>
      <c r="F11" s="35">
        <v>4.68</v>
      </c>
      <c r="G11" s="35">
        <v>0.41</v>
      </c>
      <c r="H11" s="35">
        <v>28.13</v>
      </c>
      <c r="I11" s="35">
        <v>170.39870639999998</v>
      </c>
      <c r="J11" s="33">
        <v>3.26</v>
      </c>
      <c r="K11" s="33">
        <v>0.08</v>
      </c>
      <c r="L11" s="33">
        <v>0.13</v>
      </c>
      <c r="M11" s="33">
        <v>0</v>
      </c>
      <c r="N11" s="33">
        <v>7.52</v>
      </c>
      <c r="O11" s="33">
        <v>18.29</v>
      </c>
      <c r="P11" s="33">
        <v>2.3199999999999998</v>
      </c>
      <c r="Q11" s="33">
        <v>0</v>
      </c>
      <c r="R11" s="33">
        <v>0</v>
      </c>
      <c r="S11" s="33">
        <v>7.0000000000000007E-2</v>
      </c>
      <c r="T11" s="33">
        <v>1.66</v>
      </c>
      <c r="U11" s="33">
        <v>315.25</v>
      </c>
      <c r="V11" s="33">
        <v>150.46</v>
      </c>
      <c r="W11" s="33">
        <v>101.42</v>
      </c>
      <c r="X11" s="33">
        <v>22.61</v>
      </c>
      <c r="Y11" s="33">
        <v>151.78</v>
      </c>
      <c r="Z11" s="33">
        <v>0.59</v>
      </c>
      <c r="AA11" s="33">
        <v>17.28</v>
      </c>
      <c r="AB11" s="33">
        <v>14.4</v>
      </c>
      <c r="AC11" s="33">
        <v>32.04</v>
      </c>
      <c r="AD11" s="33">
        <v>0.51</v>
      </c>
      <c r="AE11" s="33">
        <v>0.08</v>
      </c>
      <c r="AF11" s="33">
        <v>0.11</v>
      </c>
      <c r="AG11" s="33">
        <v>0.74</v>
      </c>
      <c r="AH11" s="33">
        <v>2.06</v>
      </c>
      <c r="AI11" s="33">
        <v>0.37</v>
      </c>
      <c r="AJ11" s="33">
        <v>0</v>
      </c>
      <c r="AK11" s="33">
        <v>0</v>
      </c>
      <c r="AL11" s="33">
        <v>0</v>
      </c>
      <c r="AM11" s="33">
        <v>153.58000000000001</v>
      </c>
      <c r="AN11" s="33">
        <v>105.16</v>
      </c>
      <c r="AO11" s="33">
        <v>47.95</v>
      </c>
      <c r="AP11" s="33">
        <v>75.62</v>
      </c>
      <c r="AQ11" s="33">
        <v>36.99</v>
      </c>
      <c r="AR11" s="33">
        <v>155.38999999999999</v>
      </c>
      <c r="AS11" s="33">
        <v>121.14</v>
      </c>
      <c r="AT11" s="33">
        <v>145.97</v>
      </c>
      <c r="AU11" s="33">
        <v>189.95</v>
      </c>
      <c r="AV11" s="33">
        <v>69.290000000000006</v>
      </c>
      <c r="AW11" s="33">
        <v>122.21</v>
      </c>
      <c r="AX11" s="33">
        <v>713.96</v>
      </c>
      <c r="AY11" s="33">
        <v>0</v>
      </c>
      <c r="AZ11" s="33">
        <v>389.52</v>
      </c>
      <c r="BA11" s="33">
        <v>117.31</v>
      </c>
      <c r="BB11" s="33">
        <v>90.25</v>
      </c>
      <c r="BC11" s="33">
        <v>59.56</v>
      </c>
      <c r="BD11" s="33">
        <v>0.09</v>
      </c>
      <c r="BE11" s="33">
        <v>0.04</v>
      </c>
      <c r="BF11" s="33">
        <v>0.02</v>
      </c>
      <c r="BG11" s="33">
        <v>0.05</v>
      </c>
      <c r="BH11" s="33">
        <v>0.05</v>
      </c>
      <c r="BI11" s="33">
        <v>0.25</v>
      </c>
      <c r="BJ11" s="33">
        <v>0</v>
      </c>
      <c r="BK11" s="33">
        <v>0.7</v>
      </c>
      <c r="BL11" s="33">
        <v>0</v>
      </c>
      <c r="BM11" s="33">
        <v>0.22</v>
      </c>
      <c r="BN11" s="33">
        <v>0</v>
      </c>
      <c r="BO11" s="33">
        <v>0</v>
      </c>
      <c r="BP11" s="33">
        <v>0</v>
      </c>
      <c r="BQ11" s="33">
        <v>0.05</v>
      </c>
      <c r="BR11" s="33">
        <v>7.0000000000000007E-2</v>
      </c>
      <c r="BS11" s="33">
        <v>0.56999999999999995</v>
      </c>
      <c r="BT11" s="33">
        <v>0</v>
      </c>
      <c r="BU11" s="33">
        <v>0</v>
      </c>
      <c r="BV11" s="33">
        <v>0.03</v>
      </c>
      <c r="BW11" s="33">
        <v>0</v>
      </c>
      <c r="BX11" s="33">
        <v>0</v>
      </c>
      <c r="BY11" s="33">
        <v>0</v>
      </c>
      <c r="BZ11" s="33">
        <v>0</v>
      </c>
      <c r="CA11" s="33">
        <v>0</v>
      </c>
      <c r="CB11" s="33">
        <v>158.96</v>
      </c>
      <c r="CC11" s="35">
        <v>4.88</v>
      </c>
      <c r="CE11" s="33">
        <v>19.68</v>
      </c>
      <c r="CG11" s="33">
        <v>0</v>
      </c>
      <c r="CH11" s="33">
        <v>0</v>
      </c>
      <c r="CI11" s="33">
        <v>0</v>
      </c>
      <c r="CJ11" s="33">
        <v>0</v>
      </c>
      <c r="CK11" s="33">
        <v>0</v>
      </c>
      <c r="CL11" s="33">
        <v>0</v>
      </c>
      <c r="CM11" s="33">
        <v>0</v>
      </c>
      <c r="CN11" s="33">
        <v>0</v>
      </c>
      <c r="CO11" s="33">
        <v>0</v>
      </c>
      <c r="CP11" s="33">
        <v>4.5</v>
      </c>
      <c r="CQ11" s="33">
        <v>0.72</v>
      </c>
    </row>
    <row r="12" spans="1:95" s="33" customFormat="1" ht="15" x14ac:dyDescent="0.25">
      <c r="A12" s="33" t="str">
        <f>"-"</f>
        <v>-</v>
      </c>
      <c r="B12" s="34" t="s">
        <v>93</v>
      </c>
      <c r="C12" s="35" t="str">
        <f>"5"</f>
        <v>5</v>
      </c>
      <c r="D12" s="35">
        <v>0.04</v>
      </c>
      <c r="E12" s="35">
        <v>0.04</v>
      </c>
      <c r="F12" s="35">
        <v>3.63</v>
      </c>
      <c r="G12" s="35">
        <v>0</v>
      </c>
      <c r="H12" s="35">
        <v>7.0000000000000007E-2</v>
      </c>
      <c r="I12" s="35">
        <v>33.031999999999996</v>
      </c>
      <c r="J12" s="33">
        <v>2.36</v>
      </c>
      <c r="K12" s="33">
        <v>0.11</v>
      </c>
      <c r="L12" s="33">
        <v>2.36</v>
      </c>
      <c r="M12" s="33">
        <v>0</v>
      </c>
      <c r="N12" s="33">
        <v>7.0000000000000007E-2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7.0000000000000007E-2</v>
      </c>
      <c r="U12" s="33">
        <v>0</v>
      </c>
      <c r="V12" s="33">
        <v>1.5</v>
      </c>
      <c r="W12" s="33">
        <v>1.2</v>
      </c>
      <c r="X12" s="33">
        <v>0</v>
      </c>
      <c r="Y12" s="33">
        <v>1.5</v>
      </c>
      <c r="Z12" s="33">
        <v>0.01</v>
      </c>
      <c r="AA12" s="33">
        <v>20</v>
      </c>
      <c r="AB12" s="33">
        <v>15</v>
      </c>
      <c r="AC12" s="33">
        <v>22.5</v>
      </c>
      <c r="AD12" s="33">
        <v>0.05</v>
      </c>
      <c r="AE12" s="33">
        <v>0</v>
      </c>
      <c r="AF12" s="33">
        <v>0.01</v>
      </c>
      <c r="AG12" s="33">
        <v>0.01</v>
      </c>
      <c r="AH12" s="33">
        <v>0.01</v>
      </c>
      <c r="AI12" s="33">
        <v>0</v>
      </c>
      <c r="AJ12" s="33">
        <v>0</v>
      </c>
      <c r="AK12" s="33">
        <v>0</v>
      </c>
      <c r="AL12" s="33">
        <v>0</v>
      </c>
      <c r="AM12" s="33">
        <v>3.8</v>
      </c>
      <c r="AN12" s="33">
        <v>2.25</v>
      </c>
      <c r="AO12" s="33">
        <v>0.85</v>
      </c>
      <c r="AP12" s="33">
        <v>2.35</v>
      </c>
      <c r="AQ12" s="33">
        <v>2.15</v>
      </c>
      <c r="AR12" s="33">
        <v>2.1</v>
      </c>
      <c r="AS12" s="33">
        <v>1.8</v>
      </c>
      <c r="AT12" s="33">
        <v>1.3</v>
      </c>
      <c r="AU12" s="33">
        <v>2.85</v>
      </c>
      <c r="AV12" s="33">
        <v>1.75</v>
      </c>
      <c r="AW12" s="33">
        <v>1.2</v>
      </c>
      <c r="AX12" s="33">
        <v>7.1</v>
      </c>
      <c r="AY12" s="33">
        <v>0</v>
      </c>
      <c r="AZ12" s="33">
        <v>2.4</v>
      </c>
      <c r="BA12" s="33">
        <v>2.7</v>
      </c>
      <c r="BB12" s="33">
        <v>2.1</v>
      </c>
      <c r="BC12" s="33">
        <v>0.5</v>
      </c>
      <c r="BD12" s="33">
        <v>0.13</v>
      </c>
      <c r="BE12" s="33">
        <v>0.06</v>
      </c>
      <c r="BF12" s="33">
        <v>0.03</v>
      </c>
      <c r="BG12" s="33">
        <v>0.08</v>
      </c>
      <c r="BH12" s="33">
        <v>0.09</v>
      </c>
      <c r="BI12" s="33">
        <v>0.4</v>
      </c>
      <c r="BJ12" s="33">
        <v>0</v>
      </c>
      <c r="BK12" s="33">
        <v>1.1000000000000001</v>
      </c>
      <c r="BL12" s="33">
        <v>0</v>
      </c>
      <c r="BM12" s="33">
        <v>0.34</v>
      </c>
      <c r="BN12" s="33">
        <v>0</v>
      </c>
      <c r="BO12" s="33">
        <v>0</v>
      </c>
      <c r="BP12" s="33">
        <v>0</v>
      </c>
      <c r="BQ12" s="33">
        <v>0</v>
      </c>
      <c r="BR12" s="33">
        <v>0.12</v>
      </c>
      <c r="BS12" s="33">
        <v>0.9</v>
      </c>
      <c r="BT12" s="33">
        <v>0</v>
      </c>
      <c r="BU12" s="33">
        <v>0</v>
      </c>
      <c r="BV12" s="33">
        <v>0.05</v>
      </c>
      <c r="BW12" s="33">
        <v>0</v>
      </c>
      <c r="BX12" s="33">
        <v>0</v>
      </c>
      <c r="BY12" s="33">
        <v>0</v>
      </c>
      <c r="BZ12" s="33">
        <v>0</v>
      </c>
      <c r="CA12" s="33">
        <v>0</v>
      </c>
      <c r="CB12" s="33">
        <v>1.25</v>
      </c>
      <c r="CC12" s="35">
        <v>0</v>
      </c>
      <c r="CE12" s="33">
        <v>22.5</v>
      </c>
      <c r="CG12" s="33">
        <v>0</v>
      </c>
      <c r="CH12" s="33">
        <v>0</v>
      </c>
      <c r="CI12" s="33">
        <v>0</v>
      </c>
      <c r="CJ12" s="33">
        <v>0</v>
      </c>
      <c r="CK12" s="33">
        <v>0</v>
      </c>
      <c r="CL12" s="33">
        <v>0</v>
      </c>
      <c r="CM12" s="33">
        <v>0</v>
      </c>
      <c r="CN12" s="33">
        <v>0</v>
      </c>
      <c r="CO12" s="33">
        <v>0</v>
      </c>
      <c r="CP12" s="33">
        <v>0</v>
      </c>
      <c r="CQ12" s="33">
        <v>0</v>
      </c>
    </row>
    <row r="13" spans="1:95" s="33" customFormat="1" ht="15" x14ac:dyDescent="0.25">
      <c r="A13" s="33" t="str">
        <f>"5/13"</f>
        <v>5/13</v>
      </c>
      <c r="B13" s="34" t="s">
        <v>94</v>
      </c>
      <c r="C13" s="35" t="str">
        <f>"5"</f>
        <v>5</v>
      </c>
      <c r="D13" s="35">
        <v>1.32</v>
      </c>
      <c r="E13" s="35">
        <v>1.32</v>
      </c>
      <c r="F13" s="35">
        <v>1.33</v>
      </c>
      <c r="G13" s="35">
        <v>0</v>
      </c>
      <c r="H13" s="35">
        <v>0</v>
      </c>
      <c r="I13" s="35">
        <v>17.53</v>
      </c>
      <c r="J13" s="33">
        <v>0.77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0.1</v>
      </c>
      <c r="T13" s="33">
        <v>0.22</v>
      </c>
      <c r="U13" s="33">
        <v>55</v>
      </c>
      <c r="V13" s="33">
        <v>5</v>
      </c>
      <c r="W13" s="33">
        <v>50</v>
      </c>
      <c r="X13" s="33">
        <v>2.75</v>
      </c>
      <c r="Y13" s="33">
        <v>30</v>
      </c>
      <c r="Z13" s="33">
        <v>0.04</v>
      </c>
      <c r="AA13" s="33">
        <v>10.5</v>
      </c>
      <c r="AB13" s="33">
        <v>8.5</v>
      </c>
      <c r="AC13" s="33">
        <v>11.9</v>
      </c>
      <c r="AD13" s="33">
        <v>0.02</v>
      </c>
      <c r="AE13" s="33">
        <v>0</v>
      </c>
      <c r="AF13" s="33">
        <v>0.02</v>
      </c>
      <c r="AG13" s="33">
        <v>0.01</v>
      </c>
      <c r="AH13" s="33">
        <v>0.34</v>
      </c>
      <c r="AI13" s="33">
        <v>0.04</v>
      </c>
      <c r="AJ13" s="33">
        <v>0</v>
      </c>
      <c r="AK13" s="33">
        <v>0</v>
      </c>
      <c r="AL13" s="33">
        <v>0</v>
      </c>
      <c r="AM13" s="33">
        <v>115</v>
      </c>
      <c r="AN13" s="33">
        <v>79</v>
      </c>
      <c r="AO13" s="33">
        <v>28</v>
      </c>
      <c r="AP13" s="33">
        <v>47.5</v>
      </c>
      <c r="AQ13" s="33">
        <v>35</v>
      </c>
      <c r="AR13" s="33">
        <v>67</v>
      </c>
      <c r="AS13" s="33">
        <v>38</v>
      </c>
      <c r="AT13" s="33">
        <v>43.5</v>
      </c>
      <c r="AU13" s="33">
        <v>78</v>
      </c>
      <c r="AV13" s="33">
        <v>35</v>
      </c>
      <c r="AW13" s="33">
        <v>25.5</v>
      </c>
      <c r="AX13" s="33">
        <v>258.5</v>
      </c>
      <c r="AY13" s="33">
        <v>0</v>
      </c>
      <c r="AZ13" s="33">
        <v>136.5</v>
      </c>
      <c r="BA13" s="33">
        <v>64.5</v>
      </c>
      <c r="BB13" s="33">
        <v>69.5</v>
      </c>
      <c r="BC13" s="33">
        <v>10.75</v>
      </c>
      <c r="BD13" s="33">
        <v>0</v>
      </c>
      <c r="BE13" s="33">
        <v>0.01</v>
      </c>
      <c r="BF13" s="33">
        <v>0.02</v>
      </c>
      <c r="BG13" s="33">
        <v>0.05</v>
      </c>
      <c r="BH13" s="33">
        <v>0.06</v>
      </c>
      <c r="BI13" s="33">
        <v>0.17</v>
      </c>
      <c r="BJ13" s="33">
        <v>0.02</v>
      </c>
      <c r="BK13" s="33">
        <v>0.35</v>
      </c>
      <c r="BL13" s="33">
        <v>0.01</v>
      </c>
      <c r="BM13" s="33">
        <v>0.08</v>
      </c>
      <c r="BN13" s="33">
        <v>0.01</v>
      </c>
      <c r="BO13" s="33">
        <v>0</v>
      </c>
      <c r="BP13" s="33">
        <v>0</v>
      </c>
      <c r="BQ13" s="33">
        <v>0.02</v>
      </c>
      <c r="BR13" s="33">
        <v>0.03</v>
      </c>
      <c r="BS13" s="33">
        <v>0.26</v>
      </c>
      <c r="BT13" s="33">
        <v>0</v>
      </c>
      <c r="BU13" s="33">
        <v>0</v>
      </c>
      <c r="BV13" s="33">
        <v>0.03</v>
      </c>
      <c r="BW13" s="33">
        <v>0</v>
      </c>
      <c r="BX13" s="33">
        <v>0</v>
      </c>
      <c r="BY13" s="33">
        <v>0</v>
      </c>
      <c r="BZ13" s="33">
        <v>0</v>
      </c>
      <c r="CA13" s="33">
        <v>0</v>
      </c>
      <c r="CB13" s="33">
        <v>2.04</v>
      </c>
      <c r="CC13" s="35">
        <v>3.21</v>
      </c>
      <c r="CE13" s="33">
        <v>11.92</v>
      </c>
      <c r="CG13" s="33">
        <v>0</v>
      </c>
      <c r="CH13" s="33">
        <v>0</v>
      </c>
      <c r="CI13" s="33">
        <v>0</v>
      </c>
      <c r="CJ13" s="33">
        <v>0</v>
      </c>
      <c r="CK13" s="33">
        <v>0</v>
      </c>
      <c r="CL13" s="33">
        <v>0</v>
      </c>
      <c r="CM13" s="33">
        <v>0</v>
      </c>
      <c r="CN13" s="33">
        <v>0</v>
      </c>
      <c r="CO13" s="33">
        <v>0</v>
      </c>
      <c r="CP13" s="33">
        <v>0</v>
      </c>
      <c r="CQ13" s="33">
        <v>0</v>
      </c>
    </row>
    <row r="14" spans="1:95" s="33" customFormat="1" ht="15" x14ac:dyDescent="0.25">
      <c r="A14" s="33" t="str">
        <f>"-"</f>
        <v>-</v>
      </c>
      <c r="B14" s="34" t="s">
        <v>95</v>
      </c>
      <c r="C14" s="35" t="str">
        <f>"30"</f>
        <v>30</v>
      </c>
      <c r="D14" s="35">
        <v>2.31</v>
      </c>
      <c r="E14" s="35">
        <v>0</v>
      </c>
      <c r="F14" s="35">
        <v>0.9</v>
      </c>
      <c r="G14" s="35">
        <v>0.9</v>
      </c>
      <c r="H14" s="35">
        <v>15.99</v>
      </c>
      <c r="I14" s="35">
        <v>80.855999999999995</v>
      </c>
      <c r="J14" s="33">
        <v>0.15</v>
      </c>
      <c r="K14" s="33">
        <v>0</v>
      </c>
      <c r="L14" s="33">
        <v>0</v>
      </c>
      <c r="M14" s="33">
        <v>0</v>
      </c>
      <c r="N14" s="33">
        <v>0.99</v>
      </c>
      <c r="O14" s="33">
        <v>14.04</v>
      </c>
      <c r="P14" s="33">
        <v>0.96</v>
      </c>
      <c r="Q14" s="33">
        <v>0</v>
      </c>
      <c r="R14" s="33">
        <v>0</v>
      </c>
      <c r="S14" s="33">
        <v>0.09</v>
      </c>
      <c r="T14" s="33">
        <v>0.48</v>
      </c>
      <c r="U14" s="33">
        <v>128.69999999999999</v>
      </c>
      <c r="V14" s="33">
        <v>39.299999999999997</v>
      </c>
      <c r="W14" s="33">
        <v>6.6</v>
      </c>
      <c r="X14" s="33">
        <v>9.9</v>
      </c>
      <c r="Y14" s="33">
        <v>25.5</v>
      </c>
      <c r="Z14" s="33">
        <v>0.6</v>
      </c>
      <c r="AA14" s="33">
        <v>0</v>
      </c>
      <c r="AB14" s="33">
        <v>0</v>
      </c>
      <c r="AC14" s="33">
        <v>0</v>
      </c>
      <c r="AD14" s="33">
        <v>0.51</v>
      </c>
      <c r="AE14" s="33">
        <v>0.05</v>
      </c>
      <c r="AF14" s="33">
        <v>0.02</v>
      </c>
      <c r="AG14" s="33">
        <v>0.48</v>
      </c>
      <c r="AH14" s="33">
        <v>0.9</v>
      </c>
      <c r="AI14" s="33">
        <v>0</v>
      </c>
      <c r="AJ14" s="33">
        <v>0</v>
      </c>
      <c r="AK14" s="33">
        <v>0</v>
      </c>
      <c r="AL14" s="33">
        <v>0</v>
      </c>
      <c r="AM14" s="33">
        <v>177.3</v>
      </c>
      <c r="AN14" s="33">
        <v>59.7</v>
      </c>
      <c r="AO14" s="33">
        <v>35.1</v>
      </c>
      <c r="AP14" s="33">
        <v>70.2</v>
      </c>
      <c r="AQ14" s="33">
        <v>26.4</v>
      </c>
      <c r="AR14" s="33">
        <v>126</v>
      </c>
      <c r="AS14" s="33">
        <v>78.3</v>
      </c>
      <c r="AT14" s="33">
        <v>108.9</v>
      </c>
      <c r="AU14" s="33">
        <v>90.3</v>
      </c>
      <c r="AV14" s="33">
        <v>48.3</v>
      </c>
      <c r="AW14" s="33">
        <v>84</v>
      </c>
      <c r="AX14" s="33">
        <v>697.5</v>
      </c>
      <c r="AY14" s="33">
        <v>0</v>
      </c>
      <c r="AZ14" s="33">
        <v>227.1</v>
      </c>
      <c r="BA14" s="33">
        <v>99.3</v>
      </c>
      <c r="BB14" s="33">
        <v>66.599999999999994</v>
      </c>
      <c r="BC14" s="33">
        <v>51.9</v>
      </c>
      <c r="BD14" s="33">
        <v>0</v>
      </c>
      <c r="BE14" s="33">
        <v>0</v>
      </c>
      <c r="BF14" s="33">
        <v>0</v>
      </c>
      <c r="BG14" s="33">
        <v>0</v>
      </c>
      <c r="BH14" s="33">
        <v>0</v>
      </c>
      <c r="BI14" s="33">
        <v>0.01</v>
      </c>
      <c r="BJ14" s="33">
        <v>0</v>
      </c>
      <c r="BK14" s="33">
        <v>0.1</v>
      </c>
      <c r="BL14" s="33">
        <v>0</v>
      </c>
      <c r="BM14" s="33">
        <v>0.05</v>
      </c>
      <c r="BN14" s="33">
        <v>0</v>
      </c>
      <c r="BO14" s="33">
        <v>0</v>
      </c>
      <c r="BP14" s="33">
        <v>0</v>
      </c>
      <c r="BQ14" s="33">
        <v>0</v>
      </c>
      <c r="BR14" s="33">
        <v>0</v>
      </c>
      <c r="BS14" s="33">
        <v>0.35</v>
      </c>
      <c r="BT14" s="33">
        <v>0</v>
      </c>
      <c r="BU14" s="33">
        <v>0</v>
      </c>
      <c r="BV14" s="33">
        <v>0.26</v>
      </c>
      <c r="BW14" s="33">
        <v>0.01</v>
      </c>
      <c r="BX14" s="33">
        <v>0</v>
      </c>
      <c r="BY14" s="33">
        <v>0</v>
      </c>
      <c r="BZ14" s="33">
        <v>0</v>
      </c>
      <c r="CA14" s="33">
        <v>0</v>
      </c>
      <c r="CB14" s="33">
        <v>10.23</v>
      </c>
      <c r="CC14" s="35">
        <v>3.06</v>
      </c>
      <c r="CE14" s="33">
        <v>0</v>
      </c>
      <c r="CG14" s="33">
        <v>0</v>
      </c>
      <c r="CH14" s="33">
        <v>0</v>
      </c>
      <c r="CI14" s="33">
        <v>0</v>
      </c>
      <c r="CJ14" s="33">
        <v>0</v>
      </c>
      <c r="CK14" s="33">
        <v>0</v>
      </c>
      <c r="CL14" s="33">
        <v>0</v>
      </c>
      <c r="CM14" s="33">
        <v>0</v>
      </c>
      <c r="CN14" s="33">
        <v>0</v>
      </c>
      <c r="CO14" s="33">
        <v>0</v>
      </c>
      <c r="CP14" s="33">
        <v>0</v>
      </c>
      <c r="CQ14" s="33">
        <v>0</v>
      </c>
    </row>
    <row r="15" spans="1:95" s="30" customFormat="1" ht="30" x14ac:dyDescent="0.25">
      <c r="A15" s="30" t="str">
        <f>"13/10"</f>
        <v>13/10</v>
      </c>
      <c r="B15" s="31" t="s">
        <v>96</v>
      </c>
      <c r="C15" s="32" t="str">
        <f>"200"</f>
        <v>200</v>
      </c>
      <c r="D15" s="32">
        <v>3.01</v>
      </c>
      <c r="E15" s="32">
        <v>2.9</v>
      </c>
      <c r="F15" s="32">
        <v>2.88</v>
      </c>
      <c r="G15" s="32">
        <v>7.0000000000000007E-2</v>
      </c>
      <c r="H15" s="32">
        <v>17.899999999999999</v>
      </c>
      <c r="I15" s="32">
        <v>106.26509999999999</v>
      </c>
      <c r="J15" s="30">
        <v>2</v>
      </c>
      <c r="K15" s="30">
        <v>0</v>
      </c>
      <c r="L15" s="30">
        <v>0</v>
      </c>
      <c r="M15" s="30">
        <v>0</v>
      </c>
      <c r="N15" s="30">
        <v>17.899999999999999</v>
      </c>
      <c r="O15" s="30">
        <v>0</v>
      </c>
      <c r="P15" s="30">
        <v>0</v>
      </c>
      <c r="Q15" s="30">
        <v>0</v>
      </c>
      <c r="R15" s="30">
        <v>0</v>
      </c>
      <c r="S15" s="30">
        <v>0.1</v>
      </c>
      <c r="T15" s="30">
        <v>0.72</v>
      </c>
      <c r="U15" s="30">
        <v>50</v>
      </c>
      <c r="V15" s="30">
        <v>128.88</v>
      </c>
      <c r="W15" s="30">
        <v>106</v>
      </c>
      <c r="X15" s="30">
        <v>12.18</v>
      </c>
      <c r="Y15" s="30">
        <v>78.3</v>
      </c>
      <c r="Z15" s="30">
        <v>0.13</v>
      </c>
      <c r="AA15" s="30">
        <v>12</v>
      </c>
      <c r="AB15" s="30">
        <v>8</v>
      </c>
      <c r="AC15" s="30">
        <v>22</v>
      </c>
      <c r="AD15" s="30">
        <v>0</v>
      </c>
      <c r="AE15" s="30">
        <v>0.03</v>
      </c>
      <c r="AF15" s="30">
        <v>0.12</v>
      </c>
      <c r="AG15" s="30">
        <v>0.08</v>
      </c>
      <c r="AH15" s="30">
        <v>0.8</v>
      </c>
      <c r="AI15" s="30">
        <v>0.52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0</v>
      </c>
      <c r="BK15" s="30">
        <v>0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30">
        <v>0</v>
      </c>
      <c r="BY15" s="30">
        <v>0</v>
      </c>
      <c r="BZ15" s="30">
        <v>0</v>
      </c>
      <c r="CA15" s="30">
        <v>0</v>
      </c>
      <c r="CB15" s="30">
        <v>198.56</v>
      </c>
      <c r="CC15" s="32">
        <v>6.26</v>
      </c>
      <c r="CE15" s="30">
        <v>13.33</v>
      </c>
      <c r="CG15" s="30">
        <v>0</v>
      </c>
      <c r="CH15" s="30">
        <v>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0">
        <v>0</v>
      </c>
      <c r="CP15" s="30">
        <v>15</v>
      </c>
      <c r="CQ15" s="30">
        <v>0</v>
      </c>
    </row>
    <row r="16" spans="1:95" s="38" customFormat="1" ht="14.25" x14ac:dyDescent="0.2">
      <c r="B16" s="36" t="s">
        <v>97</v>
      </c>
      <c r="C16" s="37">
        <v>420</v>
      </c>
      <c r="D16" s="37">
        <v>11.62</v>
      </c>
      <c r="E16" s="37">
        <v>6.37</v>
      </c>
      <c r="F16" s="37">
        <v>13.42</v>
      </c>
      <c r="G16" s="37">
        <v>1.38</v>
      </c>
      <c r="H16" s="37">
        <v>62.09</v>
      </c>
      <c r="I16" s="37">
        <v>408.08</v>
      </c>
      <c r="J16" s="38">
        <v>8.5299999999999994</v>
      </c>
      <c r="K16" s="38">
        <v>0.19</v>
      </c>
      <c r="L16" s="38">
        <v>2.48</v>
      </c>
      <c r="M16" s="38">
        <v>0</v>
      </c>
      <c r="N16" s="38">
        <v>26.48</v>
      </c>
      <c r="O16" s="38">
        <v>32.33</v>
      </c>
      <c r="P16" s="38">
        <v>3.28</v>
      </c>
      <c r="Q16" s="38">
        <v>0</v>
      </c>
      <c r="R16" s="38">
        <v>0</v>
      </c>
      <c r="S16" s="38">
        <v>0.36</v>
      </c>
      <c r="T16" s="38">
        <v>3.14</v>
      </c>
      <c r="U16" s="38">
        <v>548.95000000000005</v>
      </c>
      <c r="V16" s="38">
        <v>325.13</v>
      </c>
      <c r="W16" s="38">
        <v>265.20999999999998</v>
      </c>
      <c r="X16" s="38">
        <v>47.44</v>
      </c>
      <c r="Y16" s="38">
        <v>287.08</v>
      </c>
      <c r="Z16" s="38">
        <v>1.36</v>
      </c>
      <c r="AA16" s="38">
        <v>59.78</v>
      </c>
      <c r="AB16" s="38">
        <v>45.9</v>
      </c>
      <c r="AC16" s="38">
        <v>88.44</v>
      </c>
      <c r="AD16" s="38">
        <v>1.0900000000000001</v>
      </c>
      <c r="AE16" s="38">
        <v>0.16</v>
      </c>
      <c r="AF16" s="38">
        <v>0.27</v>
      </c>
      <c r="AG16" s="38">
        <v>1.32</v>
      </c>
      <c r="AH16" s="38">
        <v>4.1100000000000003</v>
      </c>
      <c r="AI16" s="38">
        <v>0.93</v>
      </c>
      <c r="AJ16" s="38">
        <v>0</v>
      </c>
      <c r="AK16" s="38">
        <v>0</v>
      </c>
      <c r="AL16" s="38">
        <v>0</v>
      </c>
      <c r="AM16" s="38">
        <v>449.68</v>
      </c>
      <c r="AN16" s="38">
        <v>246.11</v>
      </c>
      <c r="AO16" s="38">
        <v>111.9</v>
      </c>
      <c r="AP16" s="38">
        <v>195.67</v>
      </c>
      <c r="AQ16" s="38">
        <v>100.54</v>
      </c>
      <c r="AR16" s="38">
        <v>350.49</v>
      </c>
      <c r="AS16" s="38">
        <v>239.24</v>
      </c>
      <c r="AT16" s="38">
        <v>299.67</v>
      </c>
      <c r="AU16" s="38">
        <v>361.1</v>
      </c>
      <c r="AV16" s="38">
        <v>154.34</v>
      </c>
      <c r="AW16" s="38">
        <v>232.91</v>
      </c>
      <c r="AX16" s="38">
        <v>1677.06</v>
      </c>
      <c r="AY16" s="38">
        <v>0</v>
      </c>
      <c r="AZ16" s="38">
        <v>755.52</v>
      </c>
      <c r="BA16" s="38">
        <v>283.81</v>
      </c>
      <c r="BB16" s="38">
        <v>228.45</v>
      </c>
      <c r="BC16" s="38">
        <v>122.71</v>
      </c>
      <c r="BD16" s="38">
        <v>0.22</v>
      </c>
      <c r="BE16" s="38">
        <v>0.11</v>
      </c>
      <c r="BF16" s="38">
        <v>7.0000000000000007E-2</v>
      </c>
      <c r="BG16" s="38">
        <v>0.18</v>
      </c>
      <c r="BH16" s="38">
        <v>0.21</v>
      </c>
      <c r="BI16" s="38">
        <v>0.82</v>
      </c>
      <c r="BJ16" s="38">
        <v>0.02</v>
      </c>
      <c r="BK16" s="38">
        <v>2.25</v>
      </c>
      <c r="BL16" s="38">
        <v>0.01</v>
      </c>
      <c r="BM16" s="38">
        <v>0.68</v>
      </c>
      <c r="BN16" s="38">
        <v>0.01</v>
      </c>
      <c r="BO16" s="38">
        <v>0</v>
      </c>
      <c r="BP16" s="38">
        <v>0</v>
      </c>
      <c r="BQ16" s="38">
        <v>7.0000000000000007E-2</v>
      </c>
      <c r="BR16" s="38">
        <v>0.23</v>
      </c>
      <c r="BS16" s="38">
        <v>2.08</v>
      </c>
      <c r="BT16" s="38">
        <v>0</v>
      </c>
      <c r="BU16" s="38">
        <v>0</v>
      </c>
      <c r="BV16" s="38">
        <v>0.38</v>
      </c>
      <c r="BW16" s="38">
        <v>0.01</v>
      </c>
      <c r="BX16" s="38">
        <v>0</v>
      </c>
      <c r="BY16" s="38">
        <v>0</v>
      </c>
      <c r="BZ16" s="38">
        <v>0</v>
      </c>
      <c r="CA16" s="38">
        <v>0</v>
      </c>
      <c r="CB16" s="38">
        <v>371.04</v>
      </c>
      <c r="CC16" s="37">
        <f>SUM($CC$10:$CC$15)</f>
        <v>17.41</v>
      </c>
      <c r="CD16" s="38">
        <f>$I$16/$I$35*100</f>
        <v>30.228148148148147</v>
      </c>
      <c r="CE16" s="38">
        <v>67.430000000000007</v>
      </c>
      <c r="CG16" s="38">
        <v>0</v>
      </c>
      <c r="CH16" s="38">
        <v>0</v>
      </c>
      <c r="CI16" s="38">
        <v>0</v>
      </c>
      <c r="CJ16" s="38">
        <v>0</v>
      </c>
      <c r="CK16" s="38">
        <v>0</v>
      </c>
      <c r="CL16" s="38">
        <v>0</v>
      </c>
      <c r="CM16" s="38">
        <v>0</v>
      </c>
      <c r="CN16" s="38">
        <v>0</v>
      </c>
      <c r="CO16" s="38">
        <v>0</v>
      </c>
      <c r="CP16" s="38">
        <v>19.5</v>
      </c>
      <c r="CQ16" s="38">
        <v>0.72</v>
      </c>
    </row>
    <row r="17" spans="1:95" s="5" customFormat="1" ht="15" x14ac:dyDescent="0.25">
      <c r="B17" s="29" t="s">
        <v>98</v>
      </c>
      <c r="C17" s="11"/>
      <c r="D17" s="11"/>
      <c r="E17" s="11"/>
      <c r="F17" s="11"/>
      <c r="G17" s="11"/>
      <c r="H17" s="11"/>
      <c r="I17" s="11"/>
      <c r="CC17" s="11"/>
    </row>
    <row r="18" spans="1:95" s="30" customFormat="1" ht="15" x14ac:dyDescent="0.25">
      <c r="A18" s="30" t="str">
        <f>"-"</f>
        <v>-</v>
      </c>
      <c r="B18" s="31" t="s">
        <v>99</v>
      </c>
      <c r="C18" s="32" t="str">
        <f>"100"</f>
        <v>100</v>
      </c>
      <c r="D18" s="32">
        <v>3.2</v>
      </c>
      <c r="E18" s="32">
        <v>0</v>
      </c>
      <c r="F18" s="32">
        <v>2.5</v>
      </c>
      <c r="G18" s="32">
        <v>0</v>
      </c>
      <c r="H18" s="32">
        <v>11.7</v>
      </c>
      <c r="I18" s="32">
        <v>81.169999999999987</v>
      </c>
      <c r="J18" s="30">
        <v>0</v>
      </c>
      <c r="K18" s="30">
        <v>0</v>
      </c>
      <c r="L18" s="30">
        <v>0</v>
      </c>
      <c r="M18" s="30">
        <v>0</v>
      </c>
      <c r="N18" s="30">
        <v>7</v>
      </c>
      <c r="O18" s="30">
        <v>4.7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>
        <v>0</v>
      </c>
      <c r="AY18" s="30">
        <v>0</v>
      </c>
      <c r="AZ18" s="30">
        <v>0</v>
      </c>
      <c r="BA18" s="30">
        <v>0</v>
      </c>
      <c r="BB18" s="30">
        <v>0</v>
      </c>
      <c r="BC18" s="30">
        <v>0</v>
      </c>
      <c r="BD18" s="30">
        <v>0</v>
      </c>
      <c r="BE18" s="30">
        <v>0</v>
      </c>
      <c r="BF18" s="30">
        <v>0</v>
      </c>
      <c r="BG18" s="30">
        <v>0</v>
      </c>
      <c r="BH18" s="30">
        <v>0</v>
      </c>
      <c r="BI18" s="30">
        <v>0</v>
      </c>
      <c r="BJ18" s="30">
        <v>0</v>
      </c>
      <c r="BK18" s="30">
        <v>0</v>
      </c>
      <c r="BL18" s="30">
        <v>0</v>
      </c>
      <c r="BM18" s="30">
        <v>0</v>
      </c>
      <c r="BN18" s="30">
        <v>0</v>
      </c>
      <c r="BO18" s="30">
        <v>0</v>
      </c>
      <c r="BP18" s="30">
        <v>0</v>
      </c>
      <c r="BQ18" s="30">
        <v>0</v>
      </c>
      <c r="BR18" s="30">
        <v>0</v>
      </c>
      <c r="BS18" s="30">
        <v>0</v>
      </c>
      <c r="BT18" s="30">
        <v>0</v>
      </c>
      <c r="BU18" s="30">
        <v>0</v>
      </c>
      <c r="BV18" s="30">
        <v>0</v>
      </c>
      <c r="BW18" s="30">
        <v>0</v>
      </c>
      <c r="BX18" s="30">
        <v>0</v>
      </c>
      <c r="BY18" s="30">
        <v>0</v>
      </c>
      <c r="BZ18" s="30">
        <v>0</v>
      </c>
      <c r="CA18" s="30">
        <v>0</v>
      </c>
      <c r="CB18" s="30">
        <v>0</v>
      </c>
      <c r="CC18" s="32">
        <v>7.5</v>
      </c>
      <c r="CE18" s="30">
        <v>0</v>
      </c>
      <c r="CG18" s="30">
        <v>4</v>
      </c>
      <c r="CH18" s="30">
        <v>4</v>
      </c>
      <c r="CI18" s="30">
        <v>4</v>
      </c>
      <c r="CJ18" s="30">
        <v>1230</v>
      </c>
      <c r="CK18" s="30">
        <v>1230</v>
      </c>
      <c r="CL18" s="30">
        <v>1230</v>
      </c>
      <c r="CM18" s="30">
        <v>0</v>
      </c>
      <c r="CN18" s="30">
        <v>0</v>
      </c>
      <c r="CO18" s="30">
        <v>0</v>
      </c>
      <c r="CP18" s="30">
        <v>0</v>
      </c>
      <c r="CQ18" s="30">
        <v>0</v>
      </c>
    </row>
    <row r="19" spans="1:95" s="38" customFormat="1" ht="14.25" x14ac:dyDescent="0.2">
      <c r="B19" s="36" t="s">
        <v>100</v>
      </c>
      <c r="C19" s="37">
        <v>100</v>
      </c>
      <c r="D19" s="37">
        <v>3.2</v>
      </c>
      <c r="E19" s="37">
        <v>0</v>
      </c>
      <c r="F19" s="37">
        <v>2.5</v>
      </c>
      <c r="G19" s="37">
        <v>0</v>
      </c>
      <c r="H19" s="37">
        <v>11.7</v>
      </c>
      <c r="I19" s="37">
        <v>81.17</v>
      </c>
      <c r="J19" s="38">
        <v>0</v>
      </c>
      <c r="K19" s="38">
        <v>0</v>
      </c>
      <c r="L19" s="38">
        <v>0</v>
      </c>
      <c r="M19" s="38">
        <v>0</v>
      </c>
      <c r="N19" s="38">
        <v>7</v>
      </c>
      <c r="O19" s="38">
        <v>4.7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  <c r="AM19" s="38">
        <v>0</v>
      </c>
      <c r="AN19" s="38">
        <v>0</v>
      </c>
      <c r="AO19" s="38">
        <v>0</v>
      </c>
      <c r="AP19" s="38">
        <v>0</v>
      </c>
      <c r="AQ19" s="38">
        <v>0</v>
      </c>
      <c r="AR19" s="38">
        <v>0</v>
      </c>
      <c r="AS19" s="38">
        <v>0</v>
      </c>
      <c r="AT19" s="38">
        <v>0</v>
      </c>
      <c r="AU19" s="38">
        <v>0</v>
      </c>
      <c r="AV19" s="38">
        <v>0</v>
      </c>
      <c r="AW19" s="38">
        <v>0</v>
      </c>
      <c r="AX19" s="38">
        <v>0</v>
      </c>
      <c r="AY19" s="38">
        <v>0</v>
      </c>
      <c r="AZ19" s="38">
        <v>0</v>
      </c>
      <c r="BA19" s="38">
        <v>0</v>
      </c>
      <c r="BB19" s="38">
        <v>0</v>
      </c>
      <c r="BC19" s="38">
        <v>0</v>
      </c>
      <c r="BD19" s="38">
        <v>0</v>
      </c>
      <c r="BE19" s="38">
        <v>0</v>
      </c>
      <c r="BF19" s="38">
        <v>0</v>
      </c>
      <c r="BG19" s="38">
        <v>0</v>
      </c>
      <c r="BH19" s="38">
        <v>0</v>
      </c>
      <c r="BI19" s="38">
        <v>0</v>
      </c>
      <c r="BJ19" s="38">
        <v>0</v>
      </c>
      <c r="BK19" s="38">
        <v>0</v>
      </c>
      <c r="BL19" s="38">
        <v>0</v>
      </c>
      <c r="BM19" s="38">
        <v>0</v>
      </c>
      <c r="BN19" s="38">
        <v>0</v>
      </c>
      <c r="BO19" s="38">
        <v>0</v>
      </c>
      <c r="BP19" s="38">
        <v>0</v>
      </c>
      <c r="BQ19" s="38">
        <v>0</v>
      </c>
      <c r="BR19" s="38">
        <v>0</v>
      </c>
      <c r="BS19" s="38">
        <v>0</v>
      </c>
      <c r="BT19" s="38">
        <v>0</v>
      </c>
      <c r="BU19" s="38">
        <v>0</v>
      </c>
      <c r="BV19" s="38">
        <v>0</v>
      </c>
      <c r="BW19" s="38">
        <v>0</v>
      </c>
      <c r="BX19" s="38">
        <v>0</v>
      </c>
      <c r="BY19" s="38">
        <v>0</v>
      </c>
      <c r="BZ19" s="38">
        <v>0</v>
      </c>
      <c r="CA19" s="38">
        <v>0</v>
      </c>
      <c r="CB19" s="38">
        <v>0</v>
      </c>
      <c r="CC19" s="37">
        <f>SUM($CC$17:$CC$18)</f>
        <v>7.5</v>
      </c>
      <c r="CD19" s="38">
        <f>$I$19/$I$35*100</f>
        <v>6.0125925925925934</v>
      </c>
      <c r="CE19" s="38">
        <v>0</v>
      </c>
      <c r="CG19" s="38">
        <v>4</v>
      </c>
      <c r="CH19" s="38">
        <v>4</v>
      </c>
      <c r="CI19" s="38">
        <v>4</v>
      </c>
      <c r="CJ19" s="38">
        <v>1230</v>
      </c>
      <c r="CK19" s="38">
        <v>1230</v>
      </c>
      <c r="CL19" s="38">
        <v>1230</v>
      </c>
      <c r="CM19" s="38">
        <v>0</v>
      </c>
      <c r="CN19" s="38">
        <v>0</v>
      </c>
      <c r="CO19" s="38">
        <v>0</v>
      </c>
      <c r="CP19" s="38">
        <v>0</v>
      </c>
      <c r="CQ19" s="38">
        <v>0</v>
      </c>
    </row>
    <row r="20" spans="1:95" s="5" customFormat="1" ht="15" x14ac:dyDescent="0.25">
      <c r="B20" s="29" t="s">
        <v>101</v>
      </c>
      <c r="C20" s="11"/>
      <c r="D20" s="11"/>
      <c r="E20" s="11"/>
      <c r="F20" s="11"/>
      <c r="G20" s="11"/>
      <c r="H20" s="11"/>
      <c r="I20" s="11"/>
      <c r="CC20" s="11"/>
    </row>
    <row r="21" spans="1:95" s="33" customFormat="1" ht="30" x14ac:dyDescent="0.25">
      <c r="A21" s="33" t="str">
        <f>"10/1"</f>
        <v>10/1</v>
      </c>
      <c r="B21" s="34" t="s">
        <v>102</v>
      </c>
      <c r="C21" s="35" t="str">
        <f>"50"</f>
        <v>50</v>
      </c>
      <c r="D21" s="35">
        <v>0.56999999999999995</v>
      </c>
      <c r="E21" s="35">
        <v>0</v>
      </c>
      <c r="F21" s="35">
        <v>4.9400000000000004</v>
      </c>
      <c r="G21" s="35">
        <v>4.9400000000000004</v>
      </c>
      <c r="H21" s="35">
        <v>6.55</v>
      </c>
      <c r="I21" s="35">
        <v>70.140559999999994</v>
      </c>
      <c r="J21" s="33">
        <v>0.63</v>
      </c>
      <c r="K21" s="33">
        <v>3.25</v>
      </c>
      <c r="L21" s="33">
        <v>0</v>
      </c>
      <c r="M21" s="33">
        <v>0</v>
      </c>
      <c r="N21" s="33">
        <v>5.4</v>
      </c>
      <c r="O21" s="33">
        <v>0.09</v>
      </c>
      <c r="P21" s="33">
        <v>1.06</v>
      </c>
      <c r="Q21" s="33">
        <v>0</v>
      </c>
      <c r="R21" s="33">
        <v>0</v>
      </c>
      <c r="S21" s="33">
        <v>0.13</v>
      </c>
      <c r="T21" s="33">
        <v>0.44</v>
      </c>
      <c r="U21" s="33">
        <v>9.2899999999999991</v>
      </c>
      <c r="V21" s="33">
        <v>88.27</v>
      </c>
      <c r="W21" s="33">
        <v>11.98</v>
      </c>
      <c r="X21" s="33">
        <v>16.760000000000002</v>
      </c>
      <c r="Y21" s="33">
        <v>24.35</v>
      </c>
      <c r="Z21" s="33">
        <v>0.32</v>
      </c>
      <c r="AA21" s="33">
        <v>0</v>
      </c>
      <c r="AB21" s="33">
        <v>5292</v>
      </c>
      <c r="AC21" s="33">
        <v>900</v>
      </c>
      <c r="AD21" s="33">
        <v>2.38</v>
      </c>
      <c r="AE21" s="33">
        <v>0.03</v>
      </c>
      <c r="AF21" s="33">
        <v>0.03</v>
      </c>
      <c r="AG21" s="33">
        <v>0.44</v>
      </c>
      <c r="AH21" s="33">
        <v>0.5</v>
      </c>
      <c r="AI21" s="33">
        <v>2.21</v>
      </c>
      <c r="AJ21" s="33">
        <v>0</v>
      </c>
      <c r="AK21" s="33">
        <v>0</v>
      </c>
      <c r="AL21" s="33">
        <v>0</v>
      </c>
      <c r="AM21" s="33">
        <v>19.399999999999999</v>
      </c>
      <c r="AN21" s="33">
        <v>16.760000000000002</v>
      </c>
      <c r="AO21" s="33">
        <v>3.97</v>
      </c>
      <c r="AP21" s="33">
        <v>14.11</v>
      </c>
      <c r="AQ21" s="33">
        <v>3.53</v>
      </c>
      <c r="AR21" s="33">
        <v>13.67</v>
      </c>
      <c r="AS21" s="33">
        <v>21.17</v>
      </c>
      <c r="AT21" s="33">
        <v>18.079999999999998</v>
      </c>
      <c r="AU21" s="33">
        <v>59.54</v>
      </c>
      <c r="AV21" s="33">
        <v>6.17</v>
      </c>
      <c r="AW21" s="33">
        <v>12.79</v>
      </c>
      <c r="AX21" s="33">
        <v>103.64</v>
      </c>
      <c r="AY21" s="33">
        <v>0</v>
      </c>
      <c r="AZ21" s="33">
        <v>13.23</v>
      </c>
      <c r="BA21" s="33">
        <v>14.55</v>
      </c>
      <c r="BB21" s="33">
        <v>7.94</v>
      </c>
      <c r="BC21" s="33">
        <v>5.29</v>
      </c>
      <c r="BD21" s="33">
        <v>0</v>
      </c>
      <c r="BE21" s="33">
        <v>0</v>
      </c>
      <c r="BF21" s="33">
        <v>0</v>
      </c>
      <c r="BG21" s="33">
        <v>0</v>
      </c>
      <c r="BH21" s="33">
        <v>0</v>
      </c>
      <c r="BI21" s="33">
        <v>0</v>
      </c>
      <c r="BJ21" s="33">
        <v>0</v>
      </c>
      <c r="BK21" s="33">
        <v>0.3</v>
      </c>
      <c r="BL21" s="33">
        <v>0</v>
      </c>
      <c r="BM21" s="33">
        <v>0.2</v>
      </c>
      <c r="BN21" s="33">
        <v>0.01</v>
      </c>
      <c r="BO21" s="33">
        <v>0.03</v>
      </c>
      <c r="BP21" s="33">
        <v>0</v>
      </c>
      <c r="BQ21" s="33">
        <v>0</v>
      </c>
      <c r="BR21" s="33">
        <v>0</v>
      </c>
      <c r="BS21" s="33">
        <v>1.1599999999999999</v>
      </c>
      <c r="BT21" s="33">
        <v>0</v>
      </c>
      <c r="BU21" s="33">
        <v>0</v>
      </c>
      <c r="BV21" s="33">
        <v>2.89</v>
      </c>
      <c r="BW21" s="33">
        <v>0</v>
      </c>
      <c r="BX21" s="33">
        <v>0</v>
      </c>
      <c r="BY21" s="33">
        <v>0</v>
      </c>
      <c r="BZ21" s="33">
        <v>0</v>
      </c>
      <c r="CA21" s="33">
        <v>0</v>
      </c>
      <c r="CB21" s="33">
        <v>39.61</v>
      </c>
      <c r="CC21" s="35">
        <v>3.15</v>
      </c>
      <c r="CE21" s="33">
        <v>882</v>
      </c>
      <c r="CG21" s="33">
        <v>0</v>
      </c>
      <c r="CH21" s="33">
        <v>0</v>
      </c>
      <c r="CI21" s="33">
        <v>0</v>
      </c>
      <c r="CJ21" s="33">
        <v>0</v>
      </c>
      <c r="CK21" s="33">
        <v>0</v>
      </c>
      <c r="CL21" s="33">
        <v>0</v>
      </c>
      <c r="CM21" s="33">
        <v>0</v>
      </c>
      <c r="CN21" s="33">
        <v>0</v>
      </c>
      <c r="CO21" s="33">
        <v>0</v>
      </c>
      <c r="CP21" s="33">
        <v>2.5</v>
      </c>
      <c r="CQ21" s="33">
        <v>0</v>
      </c>
    </row>
    <row r="22" spans="1:95" s="33" customFormat="1" ht="15" x14ac:dyDescent="0.25">
      <c r="A22" s="33" t="str">
        <f>"33/2"</f>
        <v>33/2</v>
      </c>
      <c r="B22" s="34" t="s">
        <v>103</v>
      </c>
      <c r="C22" s="35" t="str">
        <f>"180"</f>
        <v>180</v>
      </c>
      <c r="D22" s="35">
        <v>7.82</v>
      </c>
      <c r="E22" s="35">
        <v>7.07</v>
      </c>
      <c r="F22" s="35">
        <v>7.36</v>
      </c>
      <c r="G22" s="35">
        <v>7.0000000000000007E-2</v>
      </c>
      <c r="H22" s="35">
        <v>6.81</v>
      </c>
      <c r="I22" s="35">
        <v>124.33383248</v>
      </c>
      <c r="J22" s="33">
        <v>4.29</v>
      </c>
      <c r="K22" s="33">
        <v>0.09</v>
      </c>
      <c r="L22" s="33">
        <v>0</v>
      </c>
      <c r="M22" s="33">
        <v>0</v>
      </c>
      <c r="N22" s="33">
        <v>1.57</v>
      </c>
      <c r="O22" s="33">
        <v>4.9000000000000004</v>
      </c>
      <c r="P22" s="33">
        <v>0.34</v>
      </c>
      <c r="Q22" s="33">
        <v>0</v>
      </c>
      <c r="R22" s="33">
        <v>0</v>
      </c>
      <c r="S22" s="33">
        <v>0.04</v>
      </c>
      <c r="T22" s="33">
        <v>1.02</v>
      </c>
      <c r="U22" s="33">
        <v>105.23</v>
      </c>
      <c r="V22" s="33">
        <v>56.27</v>
      </c>
      <c r="W22" s="33">
        <v>33.57</v>
      </c>
      <c r="X22" s="33">
        <v>9.02</v>
      </c>
      <c r="Y22" s="33">
        <v>60.24</v>
      </c>
      <c r="Z22" s="33">
        <v>0.61</v>
      </c>
      <c r="AA22" s="33">
        <v>22.11</v>
      </c>
      <c r="AB22" s="33">
        <v>452.73</v>
      </c>
      <c r="AC22" s="33">
        <v>134.09</v>
      </c>
      <c r="AD22" s="33">
        <v>0.39</v>
      </c>
      <c r="AE22" s="33">
        <v>0.02</v>
      </c>
      <c r="AF22" s="33">
        <v>0.06</v>
      </c>
      <c r="AG22" s="33">
        <v>2.12</v>
      </c>
      <c r="AH22" s="33">
        <v>5.66</v>
      </c>
      <c r="AI22" s="33">
        <v>0.22</v>
      </c>
      <c r="AJ22" s="33">
        <v>0</v>
      </c>
      <c r="AK22" s="33">
        <v>383.36</v>
      </c>
      <c r="AL22" s="33">
        <v>313.87</v>
      </c>
      <c r="AM22" s="33">
        <v>617.63</v>
      </c>
      <c r="AN22" s="33">
        <v>617.77</v>
      </c>
      <c r="AO22" s="33">
        <v>195.99</v>
      </c>
      <c r="AP22" s="33">
        <v>352.86</v>
      </c>
      <c r="AQ22" s="33">
        <v>120.85</v>
      </c>
      <c r="AR22" s="33">
        <v>333.44</v>
      </c>
      <c r="AS22" s="33">
        <v>426.15</v>
      </c>
      <c r="AT22" s="33">
        <v>455.9</v>
      </c>
      <c r="AU22" s="33">
        <v>603.79999999999995</v>
      </c>
      <c r="AV22" s="33">
        <v>185.26</v>
      </c>
      <c r="AW22" s="33">
        <v>489.1</v>
      </c>
      <c r="AX22" s="33">
        <v>1117.2</v>
      </c>
      <c r="AY22" s="33">
        <v>50.03</v>
      </c>
      <c r="AZ22" s="33">
        <v>366.34</v>
      </c>
      <c r="BA22" s="33">
        <v>347.53</v>
      </c>
      <c r="BB22" s="33">
        <v>285.92</v>
      </c>
      <c r="BC22" s="33">
        <v>102.65</v>
      </c>
      <c r="BD22" s="33">
        <v>0.08</v>
      </c>
      <c r="BE22" s="33">
        <v>0.04</v>
      </c>
      <c r="BF22" s="33">
        <v>0.02</v>
      </c>
      <c r="BG22" s="33">
        <v>0.05</v>
      </c>
      <c r="BH22" s="33">
        <v>0.05</v>
      </c>
      <c r="BI22" s="33">
        <v>0.24</v>
      </c>
      <c r="BJ22" s="33">
        <v>0</v>
      </c>
      <c r="BK22" s="33">
        <v>0.67</v>
      </c>
      <c r="BL22" s="33">
        <v>0</v>
      </c>
      <c r="BM22" s="33">
        <v>0.21</v>
      </c>
      <c r="BN22" s="33">
        <v>0</v>
      </c>
      <c r="BO22" s="33">
        <v>0</v>
      </c>
      <c r="BP22" s="33">
        <v>0</v>
      </c>
      <c r="BQ22" s="33">
        <v>0.05</v>
      </c>
      <c r="BR22" s="33">
        <v>7.0000000000000007E-2</v>
      </c>
      <c r="BS22" s="33">
        <v>0.55000000000000004</v>
      </c>
      <c r="BT22" s="33">
        <v>0</v>
      </c>
      <c r="BU22" s="33">
        <v>0</v>
      </c>
      <c r="BV22" s="33">
        <v>0.05</v>
      </c>
      <c r="BW22" s="33">
        <v>0</v>
      </c>
      <c r="BX22" s="33">
        <v>0</v>
      </c>
      <c r="BY22" s="33">
        <v>0</v>
      </c>
      <c r="BZ22" s="33">
        <v>0</v>
      </c>
      <c r="CA22" s="33">
        <v>0</v>
      </c>
      <c r="CB22" s="33">
        <v>199.5</v>
      </c>
      <c r="CC22" s="35">
        <v>18.09</v>
      </c>
      <c r="CE22" s="33">
        <v>97.57</v>
      </c>
      <c r="CG22" s="33">
        <v>23.71</v>
      </c>
      <c r="CH22" s="33">
        <v>12.69</v>
      </c>
      <c r="CI22" s="33">
        <v>18.2</v>
      </c>
      <c r="CJ22" s="33">
        <v>2045.91</v>
      </c>
      <c r="CK22" s="33">
        <v>1146.3699999999999</v>
      </c>
      <c r="CL22" s="33">
        <v>1596.14</v>
      </c>
      <c r="CM22" s="33">
        <v>45.01</v>
      </c>
      <c r="CN22" s="33">
        <v>26.46</v>
      </c>
      <c r="CO22" s="33">
        <v>35.81</v>
      </c>
      <c r="CP22" s="33">
        <v>0</v>
      </c>
      <c r="CQ22" s="33">
        <v>0.36</v>
      </c>
    </row>
    <row r="23" spans="1:95" s="33" customFormat="1" ht="30" x14ac:dyDescent="0.25">
      <c r="A23" s="33" t="str">
        <f>"5/9"</f>
        <v>5/9</v>
      </c>
      <c r="B23" s="34" t="s">
        <v>104</v>
      </c>
      <c r="C23" s="35" t="str">
        <f>"70"</f>
        <v>70</v>
      </c>
      <c r="D23" s="35">
        <v>10.38</v>
      </c>
      <c r="E23" s="35">
        <v>9.44</v>
      </c>
      <c r="F23" s="35">
        <v>8.7100000000000009</v>
      </c>
      <c r="G23" s="35">
        <v>1.1399999999999999</v>
      </c>
      <c r="H23" s="35">
        <v>6.5</v>
      </c>
      <c r="I23" s="35">
        <v>146.08664699999997</v>
      </c>
      <c r="J23" s="33">
        <v>2.81</v>
      </c>
      <c r="K23" s="33">
        <v>0.91</v>
      </c>
      <c r="L23" s="33">
        <v>0</v>
      </c>
      <c r="M23" s="33">
        <v>0</v>
      </c>
      <c r="N23" s="33">
        <v>0.95</v>
      </c>
      <c r="O23" s="33">
        <v>5.45</v>
      </c>
      <c r="P23" s="33">
        <v>0.1</v>
      </c>
      <c r="Q23" s="33">
        <v>0</v>
      </c>
      <c r="R23" s="33">
        <v>0</v>
      </c>
      <c r="S23" s="33">
        <v>0.02</v>
      </c>
      <c r="T23" s="33">
        <v>1.06</v>
      </c>
      <c r="U23" s="33">
        <v>153.49</v>
      </c>
      <c r="V23" s="33">
        <v>110.07</v>
      </c>
      <c r="W23" s="33">
        <v>27.97</v>
      </c>
      <c r="X23" s="33">
        <v>11.07</v>
      </c>
      <c r="Y23" s="33">
        <v>88.33</v>
      </c>
      <c r="Z23" s="33">
        <v>0.85</v>
      </c>
      <c r="AA23" s="33">
        <v>31.81</v>
      </c>
      <c r="AB23" s="33">
        <v>6.93</v>
      </c>
      <c r="AC23" s="33">
        <v>41.15</v>
      </c>
      <c r="AD23" s="33">
        <v>0.92</v>
      </c>
      <c r="AE23" s="33">
        <v>0.04</v>
      </c>
      <c r="AF23" s="33">
        <v>0.09</v>
      </c>
      <c r="AG23" s="33">
        <v>3.64</v>
      </c>
      <c r="AH23" s="33">
        <v>6.7</v>
      </c>
      <c r="AI23" s="33">
        <v>0.23</v>
      </c>
      <c r="AJ23" s="33">
        <v>0</v>
      </c>
      <c r="AK23" s="33">
        <v>502.93</v>
      </c>
      <c r="AL23" s="33">
        <v>412.25</v>
      </c>
      <c r="AM23" s="33">
        <v>812.74</v>
      </c>
      <c r="AN23" s="33">
        <v>838.34</v>
      </c>
      <c r="AO23" s="33">
        <v>258.08999999999997</v>
      </c>
      <c r="AP23" s="33">
        <v>470.51</v>
      </c>
      <c r="AQ23" s="33">
        <v>161.52000000000001</v>
      </c>
      <c r="AR23" s="33">
        <v>439.66</v>
      </c>
      <c r="AS23" s="33">
        <v>598.97</v>
      </c>
      <c r="AT23" s="33">
        <v>644.58000000000004</v>
      </c>
      <c r="AU23" s="33">
        <v>837.33</v>
      </c>
      <c r="AV23" s="33">
        <v>257.97000000000003</v>
      </c>
      <c r="AW23" s="33">
        <v>709.32</v>
      </c>
      <c r="AX23" s="33">
        <v>1551.56</v>
      </c>
      <c r="AY23" s="33">
        <v>74.31</v>
      </c>
      <c r="AZ23" s="33">
        <v>522.38</v>
      </c>
      <c r="BA23" s="33">
        <v>464.28</v>
      </c>
      <c r="BB23" s="33">
        <v>371.44</v>
      </c>
      <c r="BC23" s="33">
        <v>134.74</v>
      </c>
      <c r="BD23" s="33">
        <v>0</v>
      </c>
      <c r="BE23" s="33">
        <v>0</v>
      </c>
      <c r="BF23" s="33">
        <v>0</v>
      </c>
      <c r="BG23" s="33">
        <v>0</v>
      </c>
      <c r="BH23" s="33">
        <v>0</v>
      </c>
      <c r="BI23" s="33">
        <v>0</v>
      </c>
      <c r="BJ23" s="33">
        <v>0</v>
      </c>
      <c r="BK23" s="33">
        <v>0.08</v>
      </c>
      <c r="BL23" s="33">
        <v>0</v>
      </c>
      <c r="BM23" s="33">
        <v>0.04</v>
      </c>
      <c r="BN23" s="33">
        <v>0</v>
      </c>
      <c r="BO23" s="33">
        <v>0.01</v>
      </c>
      <c r="BP23" s="33">
        <v>0</v>
      </c>
      <c r="BQ23" s="33">
        <v>0</v>
      </c>
      <c r="BR23" s="33">
        <v>0</v>
      </c>
      <c r="BS23" s="33">
        <v>0.26</v>
      </c>
      <c r="BT23" s="33">
        <v>0</v>
      </c>
      <c r="BU23" s="33">
        <v>0</v>
      </c>
      <c r="BV23" s="33">
        <v>0.66</v>
      </c>
      <c r="BW23" s="33">
        <v>0</v>
      </c>
      <c r="BX23" s="33">
        <v>0</v>
      </c>
      <c r="BY23" s="33">
        <v>0</v>
      </c>
      <c r="BZ23" s="33">
        <v>0</v>
      </c>
      <c r="CA23" s="33">
        <v>0</v>
      </c>
      <c r="CB23" s="33">
        <v>51.85</v>
      </c>
      <c r="CC23" s="35">
        <v>30.3</v>
      </c>
      <c r="CE23" s="33">
        <v>32.96</v>
      </c>
      <c r="CG23" s="33">
        <v>19.399999999999999</v>
      </c>
      <c r="CH23" s="33">
        <v>8.8000000000000007</v>
      </c>
      <c r="CI23" s="33">
        <v>14.1</v>
      </c>
      <c r="CJ23" s="33">
        <v>2011.81</v>
      </c>
      <c r="CK23" s="33">
        <v>1197.54</v>
      </c>
      <c r="CL23" s="33">
        <v>1604.67</v>
      </c>
      <c r="CM23" s="33">
        <v>15.03</v>
      </c>
      <c r="CN23" s="33">
        <v>10.119999999999999</v>
      </c>
      <c r="CO23" s="33">
        <v>12.6</v>
      </c>
      <c r="CP23" s="33">
        <v>0</v>
      </c>
      <c r="CQ23" s="33">
        <v>0.35</v>
      </c>
    </row>
    <row r="24" spans="1:95" s="33" customFormat="1" ht="30" x14ac:dyDescent="0.25">
      <c r="A24" s="33" t="str">
        <f>"46/3"</f>
        <v>46/3</v>
      </c>
      <c r="B24" s="34" t="s">
        <v>105</v>
      </c>
      <c r="C24" s="35" t="str">
        <f>"130"</f>
        <v>130</v>
      </c>
      <c r="D24" s="35">
        <v>4.59</v>
      </c>
      <c r="E24" s="35">
        <v>0.03</v>
      </c>
      <c r="F24" s="35">
        <v>2.58</v>
      </c>
      <c r="G24" s="35">
        <v>0.56999999999999995</v>
      </c>
      <c r="H24" s="35">
        <v>29.56</v>
      </c>
      <c r="I24" s="35">
        <v>159.4148179</v>
      </c>
      <c r="J24" s="33">
        <v>1.62</v>
      </c>
      <c r="K24" s="33">
        <v>7.0000000000000007E-2</v>
      </c>
      <c r="L24" s="33">
        <v>0</v>
      </c>
      <c r="M24" s="33">
        <v>0</v>
      </c>
      <c r="N24" s="33">
        <v>0.84</v>
      </c>
      <c r="O24" s="33">
        <v>27.23</v>
      </c>
      <c r="P24" s="33">
        <v>1.49</v>
      </c>
      <c r="Q24" s="33">
        <v>0</v>
      </c>
      <c r="R24" s="33">
        <v>0</v>
      </c>
      <c r="S24" s="33">
        <v>0</v>
      </c>
      <c r="T24" s="33">
        <v>0.59</v>
      </c>
      <c r="U24" s="33">
        <v>127.62</v>
      </c>
      <c r="V24" s="33">
        <v>48.73</v>
      </c>
      <c r="W24" s="33">
        <v>9.1300000000000008</v>
      </c>
      <c r="X24" s="33">
        <v>6.21</v>
      </c>
      <c r="Y24" s="33">
        <v>34.520000000000003</v>
      </c>
      <c r="Z24" s="33">
        <v>0.63</v>
      </c>
      <c r="AA24" s="33">
        <v>7.8</v>
      </c>
      <c r="AB24" s="33">
        <v>7.8</v>
      </c>
      <c r="AC24" s="33">
        <v>14.63</v>
      </c>
      <c r="AD24" s="33">
        <v>0.7</v>
      </c>
      <c r="AE24" s="33">
        <v>0.05</v>
      </c>
      <c r="AF24" s="33">
        <v>0.02</v>
      </c>
      <c r="AG24" s="33">
        <v>0.43</v>
      </c>
      <c r="AH24" s="33">
        <v>1.29</v>
      </c>
      <c r="AI24" s="33">
        <v>0</v>
      </c>
      <c r="AJ24" s="33">
        <v>0</v>
      </c>
      <c r="AK24" s="33">
        <v>199.05</v>
      </c>
      <c r="AL24" s="33">
        <v>181.99</v>
      </c>
      <c r="AM24" s="33">
        <v>340.94</v>
      </c>
      <c r="AN24" s="33">
        <v>106.49</v>
      </c>
      <c r="AO24" s="33">
        <v>64.92</v>
      </c>
      <c r="AP24" s="33">
        <v>131.9</v>
      </c>
      <c r="AQ24" s="33">
        <v>43.28</v>
      </c>
      <c r="AR24" s="33">
        <v>211.52</v>
      </c>
      <c r="AS24" s="33">
        <v>139.87</v>
      </c>
      <c r="AT24" s="33">
        <v>168.65</v>
      </c>
      <c r="AU24" s="33">
        <v>144.66999999999999</v>
      </c>
      <c r="AV24" s="33">
        <v>85</v>
      </c>
      <c r="AW24" s="33">
        <v>147.81</v>
      </c>
      <c r="AX24" s="33">
        <v>1298.1400000000001</v>
      </c>
      <c r="AY24" s="33">
        <v>0</v>
      </c>
      <c r="AZ24" s="33">
        <v>409.05</v>
      </c>
      <c r="BA24" s="33">
        <v>211.88</v>
      </c>
      <c r="BB24" s="33">
        <v>106.4</v>
      </c>
      <c r="BC24" s="33">
        <v>84.23</v>
      </c>
      <c r="BD24" s="33">
        <v>0.08</v>
      </c>
      <c r="BE24" s="33">
        <v>0.04</v>
      </c>
      <c r="BF24" s="33">
        <v>0.02</v>
      </c>
      <c r="BG24" s="33">
        <v>0.04</v>
      </c>
      <c r="BH24" s="33">
        <v>0.05</v>
      </c>
      <c r="BI24" s="33">
        <v>0.23</v>
      </c>
      <c r="BJ24" s="33">
        <v>0</v>
      </c>
      <c r="BK24" s="33">
        <v>0.7</v>
      </c>
      <c r="BL24" s="33">
        <v>0</v>
      </c>
      <c r="BM24" s="33">
        <v>0.2</v>
      </c>
      <c r="BN24" s="33">
        <v>0</v>
      </c>
      <c r="BO24" s="33">
        <v>0</v>
      </c>
      <c r="BP24" s="33">
        <v>0</v>
      </c>
      <c r="BQ24" s="33">
        <v>0.04</v>
      </c>
      <c r="BR24" s="33">
        <v>7.0000000000000007E-2</v>
      </c>
      <c r="BS24" s="33">
        <v>0.52</v>
      </c>
      <c r="BT24" s="33">
        <v>0</v>
      </c>
      <c r="BU24" s="33">
        <v>0</v>
      </c>
      <c r="BV24" s="33">
        <v>0.21</v>
      </c>
      <c r="BW24" s="33">
        <v>0.01</v>
      </c>
      <c r="BX24" s="33">
        <v>0</v>
      </c>
      <c r="BY24" s="33">
        <v>0</v>
      </c>
      <c r="BZ24" s="33">
        <v>0</v>
      </c>
      <c r="CA24" s="33">
        <v>0</v>
      </c>
      <c r="CB24" s="33">
        <v>6.56</v>
      </c>
      <c r="CC24" s="35">
        <v>2.17</v>
      </c>
      <c r="CE24" s="33">
        <v>9.1</v>
      </c>
      <c r="CG24" s="33">
        <v>13.79</v>
      </c>
      <c r="CH24" s="33">
        <v>7.2</v>
      </c>
      <c r="CI24" s="33">
        <v>10.49</v>
      </c>
      <c r="CJ24" s="33">
        <v>320.52</v>
      </c>
      <c r="CK24" s="33">
        <v>316.68</v>
      </c>
      <c r="CL24" s="33">
        <v>318.60000000000002</v>
      </c>
      <c r="CM24" s="33">
        <v>8.11</v>
      </c>
      <c r="CN24" s="33">
        <v>4.13</v>
      </c>
      <c r="CO24" s="33">
        <v>6.12</v>
      </c>
      <c r="CP24" s="33">
        <v>0</v>
      </c>
      <c r="CQ24" s="33">
        <v>0.33</v>
      </c>
    </row>
    <row r="25" spans="1:95" s="33" customFormat="1" ht="15" x14ac:dyDescent="0.25">
      <c r="A25" s="33" t="str">
        <f>"9"</f>
        <v>9</v>
      </c>
      <c r="B25" s="34" t="s">
        <v>106</v>
      </c>
      <c r="C25" s="35" t="str">
        <f>"15"</f>
        <v>15</v>
      </c>
      <c r="D25" s="35">
        <v>0.23</v>
      </c>
      <c r="E25" s="35">
        <v>0.01</v>
      </c>
      <c r="F25" s="35">
        <v>0.97</v>
      </c>
      <c r="G25" s="35">
        <v>0.02</v>
      </c>
      <c r="H25" s="35">
        <v>1.28</v>
      </c>
      <c r="I25" s="35">
        <v>14.834929499999999</v>
      </c>
      <c r="J25" s="33">
        <v>0.71</v>
      </c>
      <c r="K25" s="33">
        <v>0.03</v>
      </c>
      <c r="L25" s="33">
        <v>0.71</v>
      </c>
      <c r="M25" s="33">
        <v>0</v>
      </c>
      <c r="N25" s="33">
        <v>0.28000000000000003</v>
      </c>
      <c r="O25" s="33">
        <v>0.94</v>
      </c>
      <c r="P25" s="33">
        <v>0.06</v>
      </c>
      <c r="Q25" s="33">
        <v>0</v>
      </c>
      <c r="R25" s="33">
        <v>0</v>
      </c>
      <c r="S25" s="33">
        <v>0.04</v>
      </c>
      <c r="T25" s="33">
        <v>7.0000000000000007E-2</v>
      </c>
      <c r="U25" s="33">
        <v>0</v>
      </c>
      <c r="V25" s="33">
        <v>13.56</v>
      </c>
      <c r="W25" s="33">
        <v>0.82</v>
      </c>
      <c r="X25" s="33">
        <v>0.86</v>
      </c>
      <c r="Y25" s="33">
        <v>2.4</v>
      </c>
      <c r="Z25" s="33">
        <v>0.05</v>
      </c>
      <c r="AA25" s="33">
        <v>3.6</v>
      </c>
      <c r="AB25" s="33">
        <v>25.2</v>
      </c>
      <c r="AC25" s="33">
        <v>11.25</v>
      </c>
      <c r="AD25" s="33">
        <v>0.05</v>
      </c>
      <c r="AE25" s="33">
        <v>0</v>
      </c>
      <c r="AF25" s="33">
        <v>0</v>
      </c>
      <c r="AG25" s="33">
        <v>0.04</v>
      </c>
      <c r="AH25" s="33">
        <v>0.09</v>
      </c>
      <c r="AI25" s="33">
        <v>0.27</v>
      </c>
      <c r="AJ25" s="33">
        <v>0</v>
      </c>
      <c r="AK25" s="33">
        <v>0</v>
      </c>
      <c r="AL25" s="33">
        <v>0</v>
      </c>
      <c r="AM25" s="33">
        <v>12.44</v>
      </c>
      <c r="AN25" s="33">
        <v>4.16</v>
      </c>
      <c r="AO25" s="33">
        <v>2.4</v>
      </c>
      <c r="AP25" s="33">
        <v>5.05</v>
      </c>
      <c r="AQ25" s="33">
        <v>2.02</v>
      </c>
      <c r="AR25" s="33">
        <v>7.64</v>
      </c>
      <c r="AS25" s="33">
        <v>5.16</v>
      </c>
      <c r="AT25" s="33">
        <v>6.01</v>
      </c>
      <c r="AU25" s="33">
        <v>5.6</v>
      </c>
      <c r="AV25" s="33">
        <v>3.31</v>
      </c>
      <c r="AW25" s="33">
        <v>5.27</v>
      </c>
      <c r="AX25" s="33">
        <v>45.43</v>
      </c>
      <c r="AY25" s="33">
        <v>0</v>
      </c>
      <c r="AZ25" s="33">
        <v>14.35</v>
      </c>
      <c r="BA25" s="33">
        <v>7.81</v>
      </c>
      <c r="BB25" s="33">
        <v>4.12</v>
      </c>
      <c r="BC25" s="33">
        <v>2.96</v>
      </c>
      <c r="BD25" s="33">
        <v>0.04</v>
      </c>
      <c r="BE25" s="33">
        <v>0.02</v>
      </c>
      <c r="BF25" s="33">
        <v>0.01</v>
      </c>
      <c r="BG25" s="33">
        <v>0.02</v>
      </c>
      <c r="BH25" s="33">
        <v>0.02</v>
      </c>
      <c r="BI25" s="33">
        <v>0.1</v>
      </c>
      <c r="BJ25" s="33">
        <v>0</v>
      </c>
      <c r="BK25" s="33">
        <v>0.28999999999999998</v>
      </c>
      <c r="BL25" s="33">
        <v>0</v>
      </c>
      <c r="BM25" s="33">
        <v>0.09</v>
      </c>
      <c r="BN25" s="33">
        <v>0</v>
      </c>
      <c r="BO25" s="33">
        <v>0</v>
      </c>
      <c r="BP25" s="33">
        <v>0</v>
      </c>
      <c r="BQ25" s="33">
        <v>0</v>
      </c>
      <c r="BR25" s="33">
        <v>0.03</v>
      </c>
      <c r="BS25" s="33">
        <v>0.24</v>
      </c>
      <c r="BT25" s="33">
        <v>0</v>
      </c>
      <c r="BU25" s="33">
        <v>0</v>
      </c>
      <c r="BV25" s="33">
        <v>0.02</v>
      </c>
      <c r="BW25" s="33">
        <v>0</v>
      </c>
      <c r="BX25" s="33">
        <v>0</v>
      </c>
      <c r="BY25" s="33">
        <v>0</v>
      </c>
      <c r="BZ25" s="33">
        <v>0</v>
      </c>
      <c r="CA25" s="33">
        <v>0</v>
      </c>
      <c r="CB25" s="33">
        <v>1.64</v>
      </c>
      <c r="CC25" s="35">
        <v>0.28000000000000003</v>
      </c>
      <c r="CE25" s="33">
        <v>7.8</v>
      </c>
      <c r="CG25" s="33">
        <v>0</v>
      </c>
      <c r="CH25" s="33">
        <v>0</v>
      </c>
      <c r="CI25" s="33">
        <v>0</v>
      </c>
      <c r="CJ25" s="33">
        <v>0</v>
      </c>
      <c r="CK25" s="33">
        <v>0</v>
      </c>
      <c r="CL25" s="33">
        <v>0</v>
      </c>
      <c r="CM25" s="33">
        <v>0</v>
      </c>
      <c r="CN25" s="33">
        <v>0</v>
      </c>
      <c r="CO25" s="33">
        <v>0</v>
      </c>
      <c r="CP25" s="33">
        <v>0</v>
      </c>
      <c r="CQ25" s="33">
        <v>0</v>
      </c>
    </row>
    <row r="26" spans="1:95" s="33" customFormat="1" ht="15" x14ac:dyDescent="0.25">
      <c r="A26" s="33" t="str">
        <f>"-"</f>
        <v>-</v>
      </c>
      <c r="B26" s="34" t="s">
        <v>107</v>
      </c>
      <c r="C26" s="35" t="str">
        <f>"30"</f>
        <v>30</v>
      </c>
      <c r="D26" s="35">
        <v>1.98</v>
      </c>
      <c r="E26" s="35">
        <v>0</v>
      </c>
      <c r="F26" s="35">
        <v>0.2</v>
      </c>
      <c r="G26" s="35">
        <v>0.2</v>
      </c>
      <c r="H26" s="35">
        <v>14.07</v>
      </c>
      <c r="I26" s="35">
        <v>67.170299999999997</v>
      </c>
      <c r="J26" s="33">
        <v>0</v>
      </c>
      <c r="K26" s="33">
        <v>0</v>
      </c>
      <c r="L26" s="33">
        <v>0</v>
      </c>
      <c r="M26" s="33">
        <v>0</v>
      </c>
      <c r="N26" s="33">
        <v>0.33</v>
      </c>
      <c r="O26" s="33">
        <v>13.68</v>
      </c>
      <c r="P26" s="33">
        <v>0.06</v>
      </c>
      <c r="Q26" s="33">
        <v>0</v>
      </c>
      <c r="R26" s="33">
        <v>0</v>
      </c>
      <c r="S26" s="33">
        <v>0</v>
      </c>
      <c r="T26" s="33">
        <v>0.54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95.79</v>
      </c>
      <c r="AL26" s="33">
        <v>99.7</v>
      </c>
      <c r="AM26" s="33">
        <v>152.69</v>
      </c>
      <c r="AN26" s="33">
        <v>50.63</v>
      </c>
      <c r="AO26" s="33">
        <v>30.02</v>
      </c>
      <c r="AP26" s="33">
        <v>60.03</v>
      </c>
      <c r="AQ26" s="33">
        <v>22.71</v>
      </c>
      <c r="AR26" s="33">
        <v>108.58</v>
      </c>
      <c r="AS26" s="33">
        <v>67.34</v>
      </c>
      <c r="AT26" s="33">
        <v>93.96</v>
      </c>
      <c r="AU26" s="33">
        <v>77.52</v>
      </c>
      <c r="AV26" s="33">
        <v>40.72</v>
      </c>
      <c r="AW26" s="33">
        <v>72.040000000000006</v>
      </c>
      <c r="AX26" s="33">
        <v>602.39</v>
      </c>
      <c r="AY26" s="33">
        <v>0</v>
      </c>
      <c r="AZ26" s="33">
        <v>196.27</v>
      </c>
      <c r="BA26" s="33">
        <v>85.35</v>
      </c>
      <c r="BB26" s="33">
        <v>56.64</v>
      </c>
      <c r="BC26" s="33">
        <v>44.89</v>
      </c>
      <c r="BD26" s="33">
        <v>0</v>
      </c>
      <c r="BE26" s="33">
        <v>0</v>
      </c>
      <c r="BF26" s="33">
        <v>0</v>
      </c>
      <c r="BG26" s="33">
        <v>0</v>
      </c>
      <c r="BH26" s="33">
        <v>0</v>
      </c>
      <c r="BI26" s="33">
        <v>0</v>
      </c>
      <c r="BJ26" s="33">
        <v>0</v>
      </c>
      <c r="BK26" s="33">
        <v>0.02</v>
      </c>
      <c r="BL26" s="33">
        <v>0</v>
      </c>
      <c r="BM26" s="33">
        <v>0</v>
      </c>
      <c r="BN26" s="33">
        <v>0</v>
      </c>
      <c r="BO26" s="33">
        <v>0</v>
      </c>
      <c r="BP26" s="33">
        <v>0</v>
      </c>
      <c r="BQ26" s="33">
        <v>0</v>
      </c>
      <c r="BR26" s="33">
        <v>0</v>
      </c>
      <c r="BS26" s="33">
        <v>0.02</v>
      </c>
      <c r="BT26" s="33">
        <v>0</v>
      </c>
      <c r="BU26" s="33">
        <v>0</v>
      </c>
      <c r="BV26" s="33">
        <v>0.08</v>
      </c>
      <c r="BW26" s="33">
        <v>0</v>
      </c>
      <c r="BX26" s="33">
        <v>0</v>
      </c>
      <c r="BY26" s="33">
        <v>0</v>
      </c>
      <c r="BZ26" s="33">
        <v>0</v>
      </c>
      <c r="CA26" s="33">
        <v>0</v>
      </c>
      <c r="CB26" s="33">
        <v>11.73</v>
      </c>
      <c r="CC26" s="35">
        <v>2.1</v>
      </c>
      <c r="CE26" s="33">
        <v>0</v>
      </c>
      <c r="CG26" s="33">
        <v>0</v>
      </c>
      <c r="CH26" s="33">
        <v>0</v>
      </c>
      <c r="CI26" s="33">
        <v>0</v>
      </c>
      <c r="CJ26" s="33">
        <v>570</v>
      </c>
      <c r="CK26" s="33">
        <v>219.6</v>
      </c>
      <c r="CL26" s="33">
        <v>394.8</v>
      </c>
      <c r="CM26" s="33">
        <v>4.5599999999999996</v>
      </c>
      <c r="CN26" s="33">
        <v>4.5599999999999996</v>
      </c>
      <c r="CO26" s="33">
        <v>4.5599999999999996</v>
      </c>
      <c r="CP26" s="33">
        <v>0</v>
      </c>
      <c r="CQ26" s="33">
        <v>0</v>
      </c>
    </row>
    <row r="27" spans="1:95" s="33" customFormat="1" ht="15" x14ac:dyDescent="0.25">
      <c r="A27" s="33" t="str">
        <f>"-"</f>
        <v>-</v>
      </c>
      <c r="B27" s="34" t="s">
        <v>108</v>
      </c>
      <c r="C27" s="35" t="str">
        <f>"20"</f>
        <v>20</v>
      </c>
      <c r="D27" s="35">
        <v>1.32</v>
      </c>
      <c r="E27" s="35">
        <v>0</v>
      </c>
      <c r="F27" s="35">
        <v>0.24</v>
      </c>
      <c r="G27" s="35">
        <v>0.24</v>
      </c>
      <c r="H27" s="35">
        <v>8.34</v>
      </c>
      <c r="I27" s="35">
        <v>38.676000000000002</v>
      </c>
      <c r="J27" s="33">
        <v>0.04</v>
      </c>
      <c r="K27" s="33">
        <v>0</v>
      </c>
      <c r="L27" s="33">
        <v>0</v>
      </c>
      <c r="M27" s="33">
        <v>0</v>
      </c>
      <c r="N27" s="33">
        <v>0.24</v>
      </c>
      <c r="O27" s="33">
        <v>6.44</v>
      </c>
      <c r="P27" s="33">
        <v>1.66</v>
      </c>
      <c r="Q27" s="33">
        <v>0</v>
      </c>
      <c r="R27" s="33">
        <v>0</v>
      </c>
      <c r="S27" s="33">
        <v>0.2</v>
      </c>
      <c r="T27" s="33">
        <v>0.5</v>
      </c>
      <c r="U27" s="33">
        <v>122</v>
      </c>
      <c r="V27" s="33">
        <v>49</v>
      </c>
      <c r="W27" s="33">
        <v>7</v>
      </c>
      <c r="X27" s="33">
        <v>9.4</v>
      </c>
      <c r="Y27" s="33">
        <v>31.6</v>
      </c>
      <c r="Z27" s="33">
        <v>0.78</v>
      </c>
      <c r="AA27" s="33">
        <v>0</v>
      </c>
      <c r="AB27" s="33">
        <v>1</v>
      </c>
      <c r="AC27" s="33">
        <v>0.2</v>
      </c>
      <c r="AD27" s="33">
        <v>0.28000000000000003</v>
      </c>
      <c r="AE27" s="33">
        <v>0.04</v>
      </c>
      <c r="AF27" s="33">
        <v>0.02</v>
      </c>
      <c r="AG27" s="33">
        <v>0.14000000000000001</v>
      </c>
      <c r="AH27" s="33">
        <v>0.4</v>
      </c>
      <c r="AI27" s="33">
        <v>0</v>
      </c>
      <c r="AJ27" s="33">
        <v>0</v>
      </c>
      <c r="AK27" s="33">
        <v>64.400000000000006</v>
      </c>
      <c r="AL27" s="33">
        <v>49.6</v>
      </c>
      <c r="AM27" s="33">
        <v>85.4</v>
      </c>
      <c r="AN27" s="33">
        <v>44.6</v>
      </c>
      <c r="AO27" s="33">
        <v>18.600000000000001</v>
      </c>
      <c r="AP27" s="33">
        <v>39.6</v>
      </c>
      <c r="AQ27" s="33">
        <v>16</v>
      </c>
      <c r="AR27" s="33">
        <v>74.2</v>
      </c>
      <c r="AS27" s="33">
        <v>59.4</v>
      </c>
      <c r="AT27" s="33">
        <v>58.2</v>
      </c>
      <c r="AU27" s="33">
        <v>92.8</v>
      </c>
      <c r="AV27" s="33">
        <v>24.8</v>
      </c>
      <c r="AW27" s="33">
        <v>62</v>
      </c>
      <c r="AX27" s="33">
        <v>311.8</v>
      </c>
      <c r="AY27" s="33">
        <v>0</v>
      </c>
      <c r="AZ27" s="33">
        <v>105.2</v>
      </c>
      <c r="BA27" s="33">
        <v>58.2</v>
      </c>
      <c r="BB27" s="33">
        <v>36</v>
      </c>
      <c r="BC27" s="33">
        <v>26</v>
      </c>
      <c r="BD27" s="33">
        <v>0</v>
      </c>
      <c r="BE27" s="33">
        <v>0</v>
      </c>
      <c r="BF27" s="33">
        <v>0</v>
      </c>
      <c r="BG27" s="33">
        <v>0</v>
      </c>
      <c r="BH27" s="33">
        <v>0</v>
      </c>
      <c r="BI27" s="33">
        <v>0</v>
      </c>
      <c r="BJ27" s="33">
        <v>0</v>
      </c>
      <c r="BK27" s="33">
        <v>0.03</v>
      </c>
      <c r="BL27" s="33">
        <v>0</v>
      </c>
      <c r="BM27" s="33">
        <v>0</v>
      </c>
      <c r="BN27" s="33">
        <v>0</v>
      </c>
      <c r="BO27" s="33">
        <v>0</v>
      </c>
      <c r="BP27" s="33">
        <v>0</v>
      </c>
      <c r="BQ27" s="33">
        <v>0</v>
      </c>
      <c r="BR27" s="33">
        <v>0</v>
      </c>
      <c r="BS27" s="33">
        <v>0.02</v>
      </c>
      <c r="BT27" s="33">
        <v>0</v>
      </c>
      <c r="BU27" s="33">
        <v>0</v>
      </c>
      <c r="BV27" s="33">
        <v>0.1</v>
      </c>
      <c r="BW27" s="33">
        <v>0.02</v>
      </c>
      <c r="BX27" s="33">
        <v>0</v>
      </c>
      <c r="BY27" s="33">
        <v>0</v>
      </c>
      <c r="BZ27" s="33">
        <v>0</v>
      </c>
      <c r="CA27" s="33">
        <v>0</v>
      </c>
      <c r="CB27" s="33">
        <v>9.4</v>
      </c>
      <c r="CC27" s="35">
        <v>1.1200000000000001</v>
      </c>
      <c r="CE27" s="33">
        <v>0.17</v>
      </c>
      <c r="CG27" s="33">
        <v>2</v>
      </c>
      <c r="CH27" s="33">
        <v>2</v>
      </c>
      <c r="CI27" s="33">
        <v>2</v>
      </c>
      <c r="CJ27" s="33">
        <v>380</v>
      </c>
      <c r="CK27" s="33">
        <v>146.4</v>
      </c>
      <c r="CL27" s="33">
        <v>263.2</v>
      </c>
      <c r="CM27" s="33">
        <v>3.8</v>
      </c>
      <c r="CN27" s="33">
        <v>3.16</v>
      </c>
      <c r="CO27" s="33">
        <v>3.48</v>
      </c>
      <c r="CP27" s="33">
        <v>0</v>
      </c>
      <c r="CQ27" s="33">
        <v>0</v>
      </c>
    </row>
    <row r="28" spans="1:95" s="30" customFormat="1" ht="15" x14ac:dyDescent="0.25">
      <c r="A28" s="30" t="str">
        <f>"15/10"</f>
        <v>15/10</v>
      </c>
      <c r="B28" s="31" t="s">
        <v>109</v>
      </c>
      <c r="C28" s="32" t="str">
        <f>"180"</f>
        <v>180</v>
      </c>
      <c r="D28" s="32">
        <v>0.2</v>
      </c>
      <c r="E28" s="32">
        <v>0</v>
      </c>
      <c r="F28" s="32">
        <v>0.08</v>
      </c>
      <c r="G28" s="32">
        <v>0.09</v>
      </c>
      <c r="H28" s="32">
        <v>16.34</v>
      </c>
      <c r="I28" s="32">
        <v>61.371351000000004</v>
      </c>
      <c r="J28" s="30">
        <v>0</v>
      </c>
      <c r="K28" s="30">
        <v>0</v>
      </c>
      <c r="L28" s="30">
        <v>0</v>
      </c>
      <c r="M28" s="30">
        <v>0</v>
      </c>
      <c r="N28" s="30">
        <v>14.64</v>
      </c>
      <c r="O28" s="30">
        <v>0.37</v>
      </c>
      <c r="P28" s="30">
        <v>1.33</v>
      </c>
      <c r="Q28" s="30">
        <v>0</v>
      </c>
      <c r="R28" s="30">
        <v>0</v>
      </c>
      <c r="S28" s="30">
        <v>0</v>
      </c>
      <c r="T28" s="30">
        <v>0.31</v>
      </c>
      <c r="U28" s="30">
        <v>0.81</v>
      </c>
      <c r="V28" s="30">
        <v>3.09</v>
      </c>
      <c r="W28" s="30">
        <v>3.68</v>
      </c>
      <c r="X28" s="30">
        <v>0.94</v>
      </c>
      <c r="Y28" s="30">
        <v>0.94</v>
      </c>
      <c r="Z28" s="30">
        <v>0.19</v>
      </c>
      <c r="AA28" s="30">
        <v>0</v>
      </c>
      <c r="AB28" s="30">
        <v>280.8</v>
      </c>
      <c r="AC28" s="30">
        <v>0</v>
      </c>
      <c r="AD28" s="30">
        <v>0</v>
      </c>
      <c r="AE28" s="30">
        <v>0</v>
      </c>
      <c r="AF28" s="30">
        <v>0.01</v>
      </c>
      <c r="AG28" s="30">
        <v>0.06</v>
      </c>
      <c r="AH28" s="30">
        <v>0</v>
      </c>
      <c r="AI28" s="30">
        <v>35.1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2">
        <v>3.67</v>
      </c>
      <c r="CE28" s="30">
        <v>46.8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13.5</v>
      </c>
      <c r="CQ28" s="30">
        <v>0</v>
      </c>
    </row>
    <row r="29" spans="1:95" s="38" customFormat="1" ht="14.25" x14ac:dyDescent="0.2">
      <c r="B29" s="36" t="s">
        <v>110</v>
      </c>
      <c r="C29" s="37">
        <v>675</v>
      </c>
      <c r="D29" s="37">
        <v>27.1</v>
      </c>
      <c r="E29" s="37">
        <v>16.55</v>
      </c>
      <c r="F29" s="37">
        <v>25.08</v>
      </c>
      <c r="G29" s="37">
        <v>7.28</v>
      </c>
      <c r="H29" s="37">
        <v>89.45</v>
      </c>
      <c r="I29" s="37">
        <v>682.03</v>
      </c>
      <c r="J29" s="38">
        <v>10.1</v>
      </c>
      <c r="K29" s="38">
        <v>4.3499999999999996</v>
      </c>
      <c r="L29" s="38">
        <v>0.71</v>
      </c>
      <c r="M29" s="38">
        <v>0</v>
      </c>
      <c r="N29" s="38">
        <v>24.26</v>
      </c>
      <c r="O29" s="38">
        <v>59.09</v>
      </c>
      <c r="P29" s="38">
        <v>6.1</v>
      </c>
      <c r="Q29" s="38">
        <v>0</v>
      </c>
      <c r="R29" s="38">
        <v>0</v>
      </c>
      <c r="S29" s="38">
        <v>0.42</v>
      </c>
      <c r="T29" s="38">
        <v>4.54</v>
      </c>
      <c r="U29" s="38">
        <v>518.42999999999995</v>
      </c>
      <c r="V29" s="38">
        <v>368.98</v>
      </c>
      <c r="W29" s="38">
        <v>94.15</v>
      </c>
      <c r="X29" s="38">
        <v>54.27</v>
      </c>
      <c r="Y29" s="38">
        <v>242.38</v>
      </c>
      <c r="Z29" s="38">
        <v>3.42</v>
      </c>
      <c r="AA29" s="38">
        <v>65.319999999999993</v>
      </c>
      <c r="AB29" s="38">
        <v>6066.46</v>
      </c>
      <c r="AC29" s="38">
        <v>1101.31</v>
      </c>
      <c r="AD29" s="38">
        <v>4.71</v>
      </c>
      <c r="AE29" s="38">
        <v>0.19</v>
      </c>
      <c r="AF29" s="38">
        <v>0.24</v>
      </c>
      <c r="AG29" s="38">
        <v>6.87</v>
      </c>
      <c r="AH29" s="38">
        <v>14.63</v>
      </c>
      <c r="AI29" s="38">
        <v>38.020000000000003</v>
      </c>
      <c r="AJ29" s="38">
        <v>0</v>
      </c>
      <c r="AK29" s="38">
        <v>1245.53</v>
      </c>
      <c r="AL29" s="38">
        <v>1057.4100000000001</v>
      </c>
      <c r="AM29" s="38">
        <v>2041.24</v>
      </c>
      <c r="AN29" s="38">
        <v>1678.75</v>
      </c>
      <c r="AO29" s="38">
        <v>573.98</v>
      </c>
      <c r="AP29" s="38">
        <v>1074.06</v>
      </c>
      <c r="AQ29" s="38">
        <v>369.9</v>
      </c>
      <c r="AR29" s="38">
        <v>1188.7</v>
      </c>
      <c r="AS29" s="38">
        <v>1318.05</v>
      </c>
      <c r="AT29" s="38">
        <v>1445.38</v>
      </c>
      <c r="AU29" s="38">
        <v>1821.25</v>
      </c>
      <c r="AV29" s="38">
        <v>603.23</v>
      </c>
      <c r="AW29" s="38">
        <v>1498.33</v>
      </c>
      <c r="AX29" s="38">
        <v>5030.17</v>
      </c>
      <c r="AY29" s="38">
        <v>124.34</v>
      </c>
      <c r="AZ29" s="38">
        <v>1626.83</v>
      </c>
      <c r="BA29" s="38">
        <v>1189.5999999999999</v>
      </c>
      <c r="BB29" s="38">
        <v>868.44</v>
      </c>
      <c r="BC29" s="38">
        <v>400.77</v>
      </c>
      <c r="BD29" s="38">
        <v>0.19</v>
      </c>
      <c r="BE29" s="38">
        <v>0.09</v>
      </c>
      <c r="BF29" s="38">
        <v>0.05</v>
      </c>
      <c r="BG29" s="38">
        <v>0.11</v>
      </c>
      <c r="BH29" s="38">
        <v>0.12</v>
      </c>
      <c r="BI29" s="38">
        <v>0.56999999999999995</v>
      </c>
      <c r="BJ29" s="38">
        <v>0</v>
      </c>
      <c r="BK29" s="38">
        <v>2.1</v>
      </c>
      <c r="BL29" s="38">
        <v>0</v>
      </c>
      <c r="BM29" s="38">
        <v>0.74</v>
      </c>
      <c r="BN29" s="38">
        <v>0.02</v>
      </c>
      <c r="BO29" s="38">
        <v>0.04</v>
      </c>
      <c r="BP29" s="38">
        <v>0</v>
      </c>
      <c r="BQ29" s="38">
        <v>0.09</v>
      </c>
      <c r="BR29" s="38">
        <v>0.18</v>
      </c>
      <c r="BS29" s="38">
        <v>2.76</v>
      </c>
      <c r="BT29" s="38">
        <v>0</v>
      </c>
      <c r="BU29" s="38">
        <v>0</v>
      </c>
      <c r="BV29" s="38">
        <v>4.01</v>
      </c>
      <c r="BW29" s="38">
        <v>0.03</v>
      </c>
      <c r="BX29" s="38">
        <v>0</v>
      </c>
      <c r="BY29" s="38">
        <v>0</v>
      </c>
      <c r="BZ29" s="38">
        <v>0</v>
      </c>
      <c r="CA29" s="38">
        <v>0</v>
      </c>
      <c r="CB29" s="38">
        <v>320.27999999999997</v>
      </c>
      <c r="CC29" s="37">
        <f>SUM($CC$20:$CC$28)</f>
        <v>60.88</v>
      </c>
      <c r="CD29" s="38">
        <f>$I$29/$I$35*100</f>
        <v>50.520740740740742</v>
      </c>
      <c r="CE29" s="38">
        <v>1076.4000000000001</v>
      </c>
      <c r="CG29" s="38">
        <v>58.91</v>
      </c>
      <c r="CH29" s="38">
        <v>30.69</v>
      </c>
      <c r="CI29" s="38">
        <v>44.8</v>
      </c>
      <c r="CJ29" s="38">
        <v>5328.23</v>
      </c>
      <c r="CK29" s="38">
        <v>3026.58</v>
      </c>
      <c r="CL29" s="38">
        <v>4177.41</v>
      </c>
      <c r="CM29" s="38">
        <v>76.510000000000005</v>
      </c>
      <c r="CN29" s="38">
        <v>48.43</v>
      </c>
      <c r="CO29" s="38">
        <v>62.57</v>
      </c>
      <c r="CP29" s="38">
        <v>16</v>
      </c>
      <c r="CQ29" s="38">
        <v>1.04</v>
      </c>
    </row>
    <row r="30" spans="1:95" s="5" customFormat="1" ht="15" x14ac:dyDescent="0.25">
      <c r="B30" s="29" t="s">
        <v>111</v>
      </c>
      <c r="C30" s="11"/>
      <c r="D30" s="11"/>
      <c r="E30" s="11"/>
      <c r="F30" s="11"/>
      <c r="G30" s="11"/>
      <c r="H30" s="11"/>
      <c r="I30" s="11"/>
      <c r="CC30" s="11"/>
    </row>
    <row r="31" spans="1:95" s="33" customFormat="1" ht="15" x14ac:dyDescent="0.25">
      <c r="A31" s="33" t="str">
        <f>"-"</f>
        <v>-</v>
      </c>
      <c r="B31" s="34" t="s">
        <v>112</v>
      </c>
      <c r="C31" s="35" t="str">
        <f>"50"</f>
        <v>50</v>
      </c>
      <c r="D31" s="35">
        <v>3.75</v>
      </c>
      <c r="E31" s="35">
        <v>3.75</v>
      </c>
      <c r="F31" s="35">
        <v>4.9000000000000004</v>
      </c>
      <c r="G31" s="35">
        <v>0</v>
      </c>
      <c r="H31" s="35">
        <v>38.35</v>
      </c>
      <c r="I31" s="35">
        <v>210.38</v>
      </c>
      <c r="J31" s="33">
        <v>0</v>
      </c>
      <c r="K31" s="33">
        <v>0</v>
      </c>
      <c r="L31" s="33">
        <v>0</v>
      </c>
      <c r="M31" s="33">
        <v>0</v>
      </c>
      <c r="N31" s="33">
        <v>11.8</v>
      </c>
      <c r="O31" s="33">
        <v>25.4</v>
      </c>
      <c r="P31" s="33">
        <v>1.1499999999999999</v>
      </c>
      <c r="Q31" s="33">
        <v>0</v>
      </c>
      <c r="R31" s="33">
        <v>0</v>
      </c>
      <c r="S31" s="33">
        <v>0</v>
      </c>
      <c r="T31" s="33">
        <v>0.5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  <c r="AJ31" s="33">
        <v>0</v>
      </c>
      <c r="AK31" s="33">
        <v>0</v>
      </c>
      <c r="AL31" s="33">
        <v>0</v>
      </c>
      <c r="AM31" s="33">
        <v>60</v>
      </c>
      <c r="AN31" s="33">
        <v>95</v>
      </c>
      <c r="AO31" s="33">
        <v>19</v>
      </c>
      <c r="AP31" s="33">
        <v>55</v>
      </c>
      <c r="AQ31" s="33">
        <v>105</v>
      </c>
      <c r="AR31" s="33">
        <v>50</v>
      </c>
      <c r="AS31" s="33">
        <v>0</v>
      </c>
      <c r="AT31" s="33">
        <v>130</v>
      </c>
      <c r="AU31" s="33">
        <v>0</v>
      </c>
      <c r="AV31" s="33">
        <v>110</v>
      </c>
      <c r="AW31" s="33">
        <v>0</v>
      </c>
      <c r="AX31" s="33">
        <v>0</v>
      </c>
      <c r="AY31" s="33">
        <v>100</v>
      </c>
      <c r="AZ31" s="33">
        <v>0</v>
      </c>
      <c r="BA31" s="33">
        <v>0</v>
      </c>
      <c r="BB31" s="33">
        <v>60</v>
      </c>
      <c r="BC31" s="33">
        <v>14.5</v>
      </c>
      <c r="BD31" s="33">
        <v>0</v>
      </c>
      <c r="BE31" s="33">
        <v>0</v>
      </c>
      <c r="BF31" s="33">
        <v>0</v>
      </c>
      <c r="BG31" s="33">
        <v>0.03</v>
      </c>
      <c r="BH31" s="33">
        <v>0</v>
      </c>
      <c r="BI31" s="33">
        <v>0</v>
      </c>
      <c r="BJ31" s="33">
        <v>0</v>
      </c>
      <c r="BK31" s="33">
        <v>7.0000000000000007E-2</v>
      </c>
      <c r="BL31" s="33">
        <v>0</v>
      </c>
      <c r="BM31" s="33">
        <v>0</v>
      </c>
      <c r="BN31" s="33">
        <v>0</v>
      </c>
      <c r="BO31" s="33">
        <v>0</v>
      </c>
      <c r="BP31" s="33">
        <v>0</v>
      </c>
      <c r="BQ31" s="33">
        <v>0</v>
      </c>
      <c r="BR31" s="33">
        <v>0.02</v>
      </c>
      <c r="BS31" s="33">
        <v>0.11</v>
      </c>
      <c r="BT31" s="33">
        <v>0</v>
      </c>
      <c r="BU31" s="33">
        <v>0</v>
      </c>
      <c r="BV31" s="33">
        <v>0.4</v>
      </c>
      <c r="BW31" s="33">
        <v>0</v>
      </c>
      <c r="BX31" s="33">
        <v>0</v>
      </c>
      <c r="BY31" s="33">
        <v>0</v>
      </c>
      <c r="BZ31" s="33">
        <v>0</v>
      </c>
      <c r="CA31" s="33">
        <v>0</v>
      </c>
      <c r="CB31" s="33">
        <v>2.25</v>
      </c>
      <c r="CC31" s="35">
        <v>7.5</v>
      </c>
      <c r="CE31" s="33">
        <v>0</v>
      </c>
      <c r="CG31" s="33">
        <v>0</v>
      </c>
      <c r="CH31" s="33">
        <v>0</v>
      </c>
      <c r="CI31" s="33">
        <v>0</v>
      </c>
      <c r="CJ31" s="33">
        <v>0</v>
      </c>
      <c r="CK31" s="33">
        <v>0</v>
      </c>
      <c r="CL31" s="33">
        <v>0</v>
      </c>
      <c r="CM31" s="33">
        <v>0</v>
      </c>
      <c r="CN31" s="33">
        <v>0</v>
      </c>
      <c r="CO31" s="33">
        <v>0</v>
      </c>
      <c r="CP31" s="33">
        <v>0</v>
      </c>
      <c r="CQ31" s="33">
        <v>0</v>
      </c>
    </row>
    <row r="32" spans="1:95" s="30" customFormat="1" ht="15" x14ac:dyDescent="0.25">
      <c r="A32" s="30" t="str">
        <f>"10/10"</f>
        <v>10/10</v>
      </c>
      <c r="B32" s="31" t="s">
        <v>113</v>
      </c>
      <c r="C32" s="32" t="str">
        <f>"200"</f>
        <v>200</v>
      </c>
      <c r="D32" s="32">
        <v>0.19</v>
      </c>
      <c r="E32" s="32">
        <v>0</v>
      </c>
      <c r="F32" s="32">
        <v>0.04</v>
      </c>
      <c r="G32" s="32">
        <v>0.05</v>
      </c>
      <c r="H32" s="32">
        <v>13.76</v>
      </c>
      <c r="I32" s="32">
        <v>53.260700000000007</v>
      </c>
      <c r="J32" s="30">
        <v>0</v>
      </c>
      <c r="K32" s="30">
        <v>0</v>
      </c>
      <c r="L32" s="30">
        <v>0</v>
      </c>
      <c r="M32" s="30">
        <v>0</v>
      </c>
      <c r="N32" s="30">
        <v>13.66</v>
      </c>
      <c r="O32" s="30">
        <v>0</v>
      </c>
      <c r="P32" s="30">
        <v>0.1</v>
      </c>
      <c r="Q32" s="30">
        <v>0</v>
      </c>
      <c r="R32" s="30">
        <v>0</v>
      </c>
      <c r="S32" s="30">
        <v>0</v>
      </c>
      <c r="T32" s="30">
        <v>7.0000000000000007E-2</v>
      </c>
      <c r="U32" s="30">
        <v>0</v>
      </c>
      <c r="V32" s="30">
        <v>0.4</v>
      </c>
      <c r="W32" s="30">
        <v>0.4</v>
      </c>
      <c r="X32" s="30">
        <v>0</v>
      </c>
      <c r="Y32" s="30">
        <v>0</v>
      </c>
      <c r="Z32" s="30">
        <v>0.04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G32" s="30">
        <v>0</v>
      </c>
      <c r="AH32" s="30">
        <v>0</v>
      </c>
      <c r="AI32" s="30">
        <v>0</v>
      </c>
      <c r="AJ32" s="30">
        <v>0</v>
      </c>
      <c r="AK32" s="30">
        <v>0</v>
      </c>
      <c r="AL32" s="30">
        <v>0</v>
      </c>
      <c r="AM32" s="30">
        <v>0</v>
      </c>
      <c r="AN32" s="30">
        <v>0</v>
      </c>
      <c r="AO32" s="30">
        <v>0</v>
      </c>
      <c r="AP32" s="30">
        <v>0</v>
      </c>
      <c r="AQ32" s="30">
        <v>0</v>
      </c>
      <c r="AR32" s="30">
        <v>0</v>
      </c>
      <c r="AS32" s="30">
        <v>0</v>
      </c>
      <c r="AT32" s="30">
        <v>0</v>
      </c>
      <c r="AU32" s="30">
        <v>0</v>
      </c>
      <c r="AV32" s="30">
        <v>0</v>
      </c>
      <c r="AW32" s="30">
        <v>0</v>
      </c>
      <c r="AX32" s="30">
        <v>0</v>
      </c>
      <c r="AY32" s="30">
        <v>0</v>
      </c>
      <c r="AZ32" s="30">
        <v>0</v>
      </c>
      <c r="BA32" s="30">
        <v>0</v>
      </c>
      <c r="BB32" s="30">
        <v>0</v>
      </c>
      <c r="BC32" s="30">
        <v>0</v>
      </c>
      <c r="BD32" s="30">
        <v>0</v>
      </c>
      <c r="BE32" s="30">
        <v>0</v>
      </c>
      <c r="BF32" s="30">
        <v>0</v>
      </c>
      <c r="BG32" s="30">
        <v>0</v>
      </c>
      <c r="BH32" s="30">
        <v>0</v>
      </c>
      <c r="BI32" s="30">
        <v>0</v>
      </c>
      <c r="BJ32" s="30">
        <v>0</v>
      </c>
      <c r="BK32" s="30">
        <v>0</v>
      </c>
      <c r="BL32" s="30">
        <v>0</v>
      </c>
      <c r="BM32" s="30">
        <v>0</v>
      </c>
      <c r="BN32" s="30">
        <v>0</v>
      </c>
      <c r="BO32" s="30">
        <v>0</v>
      </c>
      <c r="BP32" s="30">
        <v>0</v>
      </c>
      <c r="BQ32" s="30">
        <v>0</v>
      </c>
      <c r="BR32" s="30">
        <v>0</v>
      </c>
      <c r="BS32" s="30">
        <v>0</v>
      </c>
      <c r="BT32" s="30">
        <v>0</v>
      </c>
      <c r="BU32" s="30">
        <v>0</v>
      </c>
      <c r="BV32" s="30">
        <v>0</v>
      </c>
      <c r="BW32" s="30">
        <v>0</v>
      </c>
      <c r="BX32" s="30">
        <v>0</v>
      </c>
      <c r="BY32" s="30">
        <v>0</v>
      </c>
      <c r="BZ32" s="30">
        <v>0</v>
      </c>
      <c r="CA32" s="30">
        <v>0</v>
      </c>
      <c r="CB32" s="30">
        <v>200.1</v>
      </c>
      <c r="CC32" s="32">
        <v>1.1599999999999999</v>
      </c>
      <c r="CE32" s="30">
        <v>0</v>
      </c>
      <c r="CG32" s="30">
        <v>0</v>
      </c>
      <c r="CH32" s="30">
        <v>0</v>
      </c>
      <c r="CI32" s="30">
        <v>0</v>
      </c>
      <c r="CJ32" s="30">
        <v>0</v>
      </c>
      <c r="CK32" s="30">
        <v>0</v>
      </c>
      <c r="CL32" s="30">
        <v>0</v>
      </c>
      <c r="CM32" s="30">
        <v>0</v>
      </c>
      <c r="CN32" s="30">
        <v>0</v>
      </c>
      <c r="CO32" s="30">
        <v>0</v>
      </c>
      <c r="CP32" s="30">
        <v>15</v>
      </c>
      <c r="CQ32" s="30">
        <v>0</v>
      </c>
    </row>
    <row r="33" spans="2:95" s="38" customFormat="1" ht="14.25" x14ac:dyDescent="0.2">
      <c r="B33" s="36" t="s">
        <v>114</v>
      </c>
      <c r="C33" s="37">
        <v>250</v>
      </c>
      <c r="D33" s="37">
        <v>3.94</v>
      </c>
      <c r="E33" s="37">
        <v>3.75</v>
      </c>
      <c r="F33" s="37">
        <v>4.9400000000000004</v>
      </c>
      <c r="G33" s="37">
        <v>0.05</v>
      </c>
      <c r="H33" s="37">
        <v>52.11</v>
      </c>
      <c r="I33" s="37">
        <v>263.64</v>
      </c>
      <c r="J33" s="38">
        <v>0</v>
      </c>
      <c r="K33" s="38">
        <v>0</v>
      </c>
      <c r="L33" s="38">
        <v>0</v>
      </c>
      <c r="M33" s="38">
        <v>0</v>
      </c>
      <c r="N33" s="38">
        <v>25.46</v>
      </c>
      <c r="O33" s="38">
        <v>25.4</v>
      </c>
      <c r="P33" s="38">
        <v>1.25</v>
      </c>
      <c r="Q33" s="38">
        <v>0</v>
      </c>
      <c r="R33" s="38">
        <v>0</v>
      </c>
      <c r="S33" s="38">
        <v>0</v>
      </c>
      <c r="T33" s="38">
        <v>0.56999999999999995</v>
      </c>
      <c r="U33" s="38">
        <v>0</v>
      </c>
      <c r="V33" s="38">
        <v>0.4</v>
      </c>
      <c r="W33" s="38">
        <v>0.4</v>
      </c>
      <c r="X33" s="38">
        <v>0</v>
      </c>
      <c r="Y33" s="38">
        <v>0</v>
      </c>
      <c r="Z33" s="38">
        <v>0.04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60</v>
      </c>
      <c r="AN33" s="38">
        <v>95</v>
      </c>
      <c r="AO33" s="38">
        <v>19</v>
      </c>
      <c r="AP33" s="38">
        <v>55</v>
      </c>
      <c r="AQ33" s="38">
        <v>105</v>
      </c>
      <c r="AR33" s="38">
        <v>50</v>
      </c>
      <c r="AS33" s="38">
        <v>0</v>
      </c>
      <c r="AT33" s="38">
        <v>130</v>
      </c>
      <c r="AU33" s="38">
        <v>0</v>
      </c>
      <c r="AV33" s="38">
        <v>110</v>
      </c>
      <c r="AW33" s="38">
        <v>0</v>
      </c>
      <c r="AX33" s="38">
        <v>0</v>
      </c>
      <c r="AY33" s="38">
        <v>100</v>
      </c>
      <c r="AZ33" s="38">
        <v>0</v>
      </c>
      <c r="BA33" s="38">
        <v>0</v>
      </c>
      <c r="BB33" s="38">
        <v>60</v>
      </c>
      <c r="BC33" s="38">
        <v>14.5</v>
      </c>
      <c r="BD33" s="38">
        <v>0</v>
      </c>
      <c r="BE33" s="38">
        <v>0</v>
      </c>
      <c r="BF33" s="38">
        <v>0</v>
      </c>
      <c r="BG33" s="38">
        <v>0.03</v>
      </c>
      <c r="BH33" s="38">
        <v>0</v>
      </c>
      <c r="BI33" s="38">
        <v>0</v>
      </c>
      <c r="BJ33" s="38">
        <v>0</v>
      </c>
      <c r="BK33" s="38">
        <v>7.0000000000000007E-2</v>
      </c>
      <c r="BL33" s="38">
        <v>0</v>
      </c>
      <c r="BM33" s="38">
        <v>0</v>
      </c>
      <c r="BN33" s="38">
        <v>0</v>
      </c>
      <c r="BO33" s="38">
        <v>0</v>
      </c>
      <c r="BP33" s="38">
        <v>0</v>
      </c>
      <c r="BQ33" s="38">
        <v>0</v>
      </c>
      <c r="BR33" s="38">
        <v>0.02</v>
      </c>
      <c r="BS33" s="38">
        <v>0.11</v>
      </c>
      <c r="BT33" s="38">
        <v>0</v>
      </c>
      <c r="BU33" s="38">
        <v>0</v>
      </c>
      <c r="BV33" s="38">
        <v>0.4</v>
      </c>
      <c r="BW33" s="38">
        <v>0</v>
      </c>
      <c r="BX33" s="38">
        <v>0</v>
      </c>
      <c r="BY33" s="38">
        <v>0</v>
      </c>
      <c r="BZ33" s="38">
        <v>0</v>
      </c>
      <c r="CA33" s="38">
        <v>0</v>
      </c>
      <c r="CB33" s="38">
        <v>202.35</v>
      </c>
      <c r="CC33" s="37">
        <f>SUM($CC$30:$CC$32)</f>
        <v>8.66</v>
      </c>
      <c r="CD33" s="38">
        <f>$I$33/$I$35*100</f>
        <v>19.528888888888886</v>
      </c>
      <c r="CE33" s="38">
        <v>0</v>
      </c>
      <c r="CG33" s="38">
        <v>0</v>
      </c>
      <c r="CH33" s="38">
        <v>0</v>
      </c>
      <c r="CI33" s="38">
        <v>0</v>
      </c>
      <c r="CJ33" s="38">
        <v>0</v>
      </c>
      <c r="CK33" s="38">
        <v>0</v>
      </c>
      <c r="CL33" s="38">
        <v>0</v>
      </c>
      <c r="CM33" s="38">
        <v>0</v>
      </c>
      <c r="CN33" s="38">
        <v>0</v>
      </c>
      <c r="CO33" s="38">
        <v>0</v>
      </c>
      <c r="CP33" s="38">
        <v>15</v>
      </c>
      <c r="CQ33" s="38">
        <v>0</v>
      </c>
    </row>
    <row r="34" spans="2:95" s="38" customFormat="1" ht="14.25" x14ac:dyDescent="0.2">
      <c r="B34" s="36" t="s">
        <v>115</v>
      </c>
      <c r="C34" s="37"/>
      <c r="D34" s="37">
        <v>45.87</v>
      </c>
      <c r="E34" s="37">
        <v>26.67</v>
      </c>
      <c r="F34" s="37">
        <v>45.94</v>
      </c>
      <c r="G34" s="37">
        <v>8.7100000000000009</v>
      </c>
      <c r="H34" s="37">
        <v>215.35</v>
      </c>
      <c r="I34" s="37">
        <v>1434.92</v>
      </c>
      <c r="J34" s="38">
        <v>18.63</v>
      </c>
      <c r="K34" s="38">
        <v>4.54</v>
      </c>
      <c r="L34" s="38">
        <v>3.19</v>
      </c>
      <c r="M34" s="38">
        <v>0</v>
      </c>
      <c r="N34" s="38">
        <v>83.2</v>
      </c>
      <c r="O34" s="38">
        <v>121.52</v>
      </c>
      <c r="P34" s="38">
        <v>10.63</v>
      </c>
      <c r="Q34" s="38">
        <v>0</v>
      </c>
      <c r="R34" s="38">
        <v>0</v>
      </c>
      <c r="S34" s="38">
        <v>0.78</v>
      </c>
      <c r="T34" s="38">
        <v>8.25</v>
      </c>
      <c r="U34" s="38">
        <v>1067.3900000000001</v>
      </c>
      <c r="V34" s="38">
        <v>694.51</v>
      </c>
      <c r="W34" s="38">
        <v>359.76</v>
      </c>
      <c r="X34" s="38">
        <v>101.71</v>
      </c>
      <c r="Y34" s="38">
        <v>529.46</v>
      </c>
      <c r="Z34" s="38">
        <v>4.82</v>
      </c>
      <c r="AA34" s="38">
        <v>125.1</v>
      </c>
      <c r="AB34" s="38">
        <v>6112.36</v>
      </c>
      <c r="AC34" s="38">
        <v>1189.75</v>
      </c>
      <c r="AD34" s="38">
        <v>5.8</v>
      </c>
      <c r="AE34" s="38">
        <v>0.35</v>
      </c>
      <c r="AF34" s="38">
        <v>0.51</v>
      </c>
      <c r="AG34" s="38">
        <v>8.19</v>
      </c>
      <c r="AH34" s="38">
        <v>18.739999999999998</v>
      </c>
      <c r="AI34" s="38">
        <v>38.950000000000003</v>
      </c>
      <c r="AJ34" s="38">
        <v>0</v>
      </c>
      <c r="AK34" s="38">
        <v>1245.53</v>
      </c>
      <c r="AL34" s="38">
        <v>1057.4100000000001</v>
      </c>
      <c r="AM34" s="38">
        <v>2550.92</v>
      </c>
      <c r="AN34" s="38">
        <v>2019.86</v>
      </c>
      <c r="AO34" s="38">
        <v>704.88</v>
      </c>
      <c r="AP34" s="38">
        <v>1324.73</v>
      </c>
      <c r="AQ34" s="38">
        <v>575.42999999999995</v>
      </c>
      <c r="AR34" s="38">
        <v>1589.2</v>
      </c>
      <c r="AS34" s="38">
        <v>1557.29</v>
      </c>
      <c r="AT34" s="38">
        <v>1875.05</v>
      </c>
      <c r="AU34" s="38">
        <v>2182.36</v>
      </c>
      <c r="AV34" s="38">
        <v>867.57</v>
      </c>
      <c r="AW34" s="38">
        <v>1731.24</v>
      </c>
      <c r="AX34" s="38">
        <v>6707.23</v>
      </c>
      <c r="AY34" s="38">
        <v>224.34</v>
      </c>
      <c r="AZ34" s="38">
        <v>2382.35</v>
      </c>
      <c r="BA34" s="38">
        <v>1473.41</v>
      </c>
      <c r="BB34" s="38">
        <v>1156.8900000000001</v>
      </c>
      <c r="BC34" s="38">
        <v>537.98</v>
      </c>
      <c r="BD34" s="38">
        <v>0.41</v>
      </c>
      <c r="BE34" s="38">
        <v>0.19</v>
      </c>
      <c r="BF34" s="38">
        <v>0.12</v>
      </c>
      <c r="BG34" s="38">
        <v>0.31</v>
      </c>
      <c r="BH34" s="38">
        <v>0.33</v>
      </c>
      <c r="BI34" s="38">
        <v>1.39</v>
      </c>
      <c r="BJ34" s="38">
        <v>0.02</v>
      </c>
      <c r="BK34" s="38">
        <v>4.42</v>
      </c>
      <c r="BL34" s="38">
        <v>0.01</v>
      </c>
      <c r="BM34" s="38">
        <v>1.43</v>
      </c>
      <c r="BN34" s="38">
        <v>0.03</v>
      </c>
      <c r="BO34" s="38">
        <v>0.04</v>
      </c>
      <c r="BP34" s="38">
        <v>0</v>
      </c>
      <c r="BQ34" s="38">
        <v>0.16</v>
      </c>
      <c r="BR34" s="38">
        <v>0.42</v>
      </c>
      <c r="BS34" s="38">
        <v>4.95</v>
      </c>
      <c r="BT34" s="38">
        <v>0</v>
      </c>
      <c r="BU34" s="38">
        <v>0</v>
      </c>
      <c r="BV34" s="38">
        <v>4.78</v>
      </c>
      <c r="BW34" s="38">
        <v>0.05</v>
      </c>
      <c r="BX34" s="38">
        <v>0</v>
      </c>
      <c r="BY34" s="38">
        <v>0</v>
      </c>
      <c r="BZ34" s="38">
        <v>0</v>
      </c>
      <c r="CA34" s="38">
        <v>0</v>
      </c>
      <c r="CB34" s="38">
        <v>893.67</v>
      </c>
      <c r="CC34" s="37">
        <v>94.45</v>
      </c>
      <c r="CE34" s="38">
        <v>1143.83</v>
      </c>
      <c r="CG34" s="38">
        <v>62.91</v>
      </c>
      <c r="CH34" s="38">
        <v>34.69</v>
      </c>
      <c r="CI34" s="38">
        <v>48.8</v>
      </c>
      <c r="CJ34" s="38">
        <v>6558.23</v>
      </c>
      <c r="CK34" s="38">
        <v>4256.58</v>
      </c>
      <c r="CL34" s="38">
        <v>5407.41</v>
      </c>
      <c r="CM34" s="38">
        <v>76.510000000000005</v>
      </c>
      <c r="CN34" s="38">
        <v>48.43</v>
      </c>
      <c r="CO34" s="38">
        <v>62.57</v>
      </c>
      <c r="CP34" s="38">
        <v>50.5</v>
      </c>
      <c r="CQ34" s="38">
        <v>1.76</v>
      </c>
    </row>
    <row r="35" spans="2:95" s="5" customFormat="1" ht="30" x14ac:dyDescent="0.25">
      <c r="B35" s="16" t="s">
        <v>116</v>
      </c>
      <c r="C35" s="11"/>
      <c r="D35" s="11">
        <v>40.5</v>
      </c>
      <c r="E35" s="11">
        <v>0</v>
      </c>
      <c r="F35" s="11">
        <v>45</v>
      </c>
      <c r="G35" s="11">
        <v>0</v>
      </c>
      <c r="H35" s="11">
        <v>195.75</v>
      </c>
      <c r="I35" s="11">
        <v>1350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375</v>
      </c>
      <c r="AD35" s="5">
        <v>0</v>
      </c>
      <c r="AE35" s="5">
        <v>0.67500000000000004</v>
      </c>
      <c r="AF35" s="5">
        <v>0.75</v>
      </c>
      <c r="AI35" s="5">
        <v>37.5</v>
      </c>
      <c r="CC35" s="11"/>
      <c r="CI35" s="5">
        <v>0</v>
      </c>
      <c r="CL35" s="5">
        <v>0</v>
      </c>
      <c r="CO35" s="5">
        <v>0</v>
      </c>
    </row>
    <row r="36" spans="2:95" s="5" customFormat="1" ht="15" x14ac:dyDescent="0.25">
      <c r="B36" s="16" t="s">
        <v>117</v>
      </c>
      <c r="C36" s="11"/>
      <c r="D36" s="11">
        <f>D34-D35</f>
        <v>5.3699999999999974</v>
      </c>
      <c r="E36" s="11">
        <f>E34-E35</f>
        <v>26.67</v>
      </c>
      <c r="F36" s="11">
        <f>F34-F35</f>
        <v>0.93999999999999773</v>
      </c>
      <c r="G36" s="11">
        <f>G34-G35</f>
        <v>8.7100000000000009</v>
      </c>
      <c r="H36" s="11">
        <f>H34-H35</f>
        <v>19.599999999999994</v>
      </c>
      <c r="I36" s="11">
        <f>I34-I35</f>
        <v>84.920000000000073</v>
      </c>
      <c r="V36" s="5">
        <f>V34-V35</f>
        <v>694.51</v>
      </c>
      <c r="W36" s="5">
        <f>W34-W35</f>
        <v>359.76</v>
      </c>
      <c r="X36" s="5">
        <f>X34-X35</f>
        <v>101.71</v>
      </c>
      <c r="Y36" s="5">
        <f>Y34-Y35</f>
        <v>529.46</v>
      </c>
      <c r="Z36" s="5">
        <f>Z34-Z35</f>
        <v>4.82</v>
      </c>
      <c r="AA36" s="5">
        <f>AA34-AA35</f>
        <v>125.1</v>
      </c>
      <c r="AB36" s="5">
        <f>AB34-AB35</f>
        <v>6112.36</v>
      </c>
      <c r="AC36" s="5">
        <f>AC34-AC35</f>
        <v>814.75</v>
      </c>
      <c r="AD36" s="5">
        <f>AD34-AD35</f>
        <v>5.8</v>
      </c>
      <c r="AE36" s="5">
        <f>AE34-AE35</f>
        <v>-0.32500000000000007</v>
      </c>
      <c r="AF36" s="5">
        <f>AF34-AF35</f>
        <v>-0.24</v>
      </c>
      <c r="AI36" s="5">
        <f>AI34-AI35</f>
        <v>1.4500000000000028</v>
      </c>
      <c r="CC36" s="11"/>
      <c r="CI36" s="5">
        <f>CI34-CI35</f>
        <v>48.8</v>
      </c>
      <c r="CL36" s="5">
        <f>CL34-CL35</f>
        <v>5407.41</v>
      </c>
      <c r="CO36" s="5">
        <f>CO34-CO35</f>
        <v>62.57</v>
      </c>
    </row>
    <row r="37" spans="2:95" s="5" customFormat="1" ht="15" x14ac:dyDescent="0.25">
      <c r="B37" s="16"/>
      <c r="C37" s="11"/>
      <c r="D37" s="11"/>
      <c r="E37" s="11"/>
      <c r="F37" s="11"/>
      <c r="G37" s="11"/>
      <c r="H37" s="11"/>
      <c r="I37" s="11"/>
      <c r="CC37" s="11"/>
    </row>
  </sheetData>
  <mergeCells count="11">
    <mergeCell ref="CC8:CC9"/>
    <mergeCell ref="W8:Z8"/>
    <mergeCell ref="AA8:AI8"/>
    <mergeCell ref="F8:G8"/>
    <mergeCell ref="H8:H9"/>
    <mergeCell ref="I8:I9"/>
    <mergeCell ref="A2:I2"/>
    <mergeCell ref="A8:A9"/>
    <mergeCell ref="B8:B9"/>
    <mergeCell ref="C8:C9"/>
    <mergeCell ref="D8:E8"/>
  </mergeCells>
  <phoneticPr fontId="3" type="noConversion"/>
  <pageMargins left="0.23622047244094491" right="0.23622047244094491" top="0.39370078740157483" bottom="0.3937007874015748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/>
  </sheetViews>
  <sheetFormatPr defaultRowHeight="15" x14ac:dyDescent="0.25"/>
  <cols>
    <col min="1" max="1" width="12.140625" style="40" customWidth="1"/>
    <col min="2" max="2" width="11.5703125" style="40" customWidth="1"/>
    <col min="3" max="3" width="8" style="40" customWidth="1"/>
    <col min="4" max="4" width="41.5703125" style="40" customWidth="1"/>
    <col min="5" max="5" width="10.140625" style="87" customWidth="1"/>
    <col min="6" max="6" width="9.14062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  <col min="11" max="16384" width="9.140625" style="40"/>
  </cols>
  <sheetData>
    <row r="1" spans="1:10" x14ac:dyDescent="0.25">
      <c r="A1" s="40" t="s">
        <v>119</v>
      </c>
      <c r="B1" s="41" t="s">
        <v>120</v>
      </c>
      <c r="C1" s="42"/>
      <c r="D1" s="43"/>
      <c r="E1" s="40" t="s">
        <v>121</v>
      </c>
      <c r="F1" s="44"/>
      <c r="I1" s="40" t="s">
        <v>122</v>
      </c>
      <c r="J1" s="45"/>
    </row>
    <row r="2" spans="1:10" ht="7.5" customHeight="1" thickBot="1" x14ac:dyDescent="0.3">
      <c r="E2" s="40"/>
    </row>
    <row r="3" spans="1:10" ht="15.75" thickBot="1" x14ac:dyDescent="0.3">
      <c r="A3" s="46" t="s">
        <v>123</v>
      </c>
      <c r="B3" s="47" t="s">
        <v>124</v>
      </c>
      <c r="C3" s="47" t="s">
        <v>125</v>
      </c>
      <c r="D3" s="47" t="s">
        <v>126</v>
      </c>
      <c r="E3" s="47" t="s">
        <v>6</v>
      </c>
      <c r="F3" s="47" t="s">
        <v>127</v>
      </c>
      <c r="G3" s="47" t="s">
        <v>128</v>
      </c>
      <c r="H3" s="47" t="s">
        <v>129</v>
      </c>
      <c r="I3" s="47" t="s">
        <v>130</v>
      </c>
      <c r="J3" s="48" t="s">
        <v>131</v>
      </c>
    </row>
    <row r="4" spans="1:10" ht="30" x14ac:dyDescent="0.25">
      <c r="A4" s="49" t="s">
        <v>132</v>
      </c>
      <c r="B4" s="50" t="s">
        <v>133</v>
      </c>
      <c r="C4" s="88" t="s">
        <v>151</v>
      </c>
      <c r="D4" s="52" t="s">
        <v>92</v>
      </c>
      <c r="E4" s="53">
        <v>180</v>
      </c>
      <c r="F4" s="54">
        <v>4.88</v>
      </c>
      <c r="G4" s="55">
        <v>170.39870639999998</v>
      </c>
      <c r="H4" s="55">
        <v>4.95</v>
      </c>
      <c r="I4" s="55">
        <v>4.68</v>
      </c>
      <c r="J4" s="56">
        <v>28.13</v>
      </c>
    </row>
    <row r="5" spans="1:10" x14ac:dyDescent="0.25">
      <c r="A5" s="57"/>
      <c r="B5" s="58"/>
      <c r="C5" s="89" t="s">
        <v>120</v>
      </c>
      <c r="D5" s="59" t="s">
        <v>93</v>
      </c>
      <c r="E5" s="44">
        <v>5</v>
      </c>
      <c r="F5" s="60">
        <v>0</v>
      </c>
      <c r="G5" s="61">
        <v>33.031999999999996</v>
      </c>
      <c r="H5" s="61">
        <v>0.04</v>
      </c>
      <c r="I5" s="61">
        <v>3.63</v>
      </c>
      <c r="J5" s="62">
        <v>7.0000000000000007E-2</v>
      </c>
    </row>
    <row r="6" spans="1:10" x14ac:dyDescent="0.25">
      <c r="A6" s="57"/>
      <c r="B6" s="63" t="s">
        <v>134</v>
      </c>
      <c r="C6" s="89" t="s">
        <v>152</v>
      </c>
      <c r="D6" s="59" t="s">
        <v>94</v>
      </c>
      <c r="E6" s="44">
        <v>5</v>
      </c>
      <c r="F6" s="60">
        <v>3.21</v>
      </c>
      <c r="G6" s="61">
        <v>17.53</v>
      </c>
      <c r="H6" s="61">
        <v>1.32</v>
      </c>
      <c r="I6" s="61">
        <v>1.33</v>
      </c>
      <c r="J6" s="62">
        <v>0</v>
      </c>
    </row>
    <row r="7" spans="1:10" x14ac:dyDescent="0.25">
      <c r="A7" s="57"/>
      <c r="B7" s="63" t="s">
        <v>135</v>
      </c>
      <c r="C7" s="89" t="s">
        <v>120</v>
      </c>
      <c r="D7" s="59" t="s">
        <v>95</v>
      </c>
      <c r="E7" s="44">
        <v>30</v>
      </c>
      <c r="F7" s="60">
        <v>3.06</v>
      </c>
      <c r="G7" s="61">
        <v>80.855999999999995</v>
      </c>
      <c r="H7" s="61">
        <v>2.31</v>
      </c>
      <c r="I7" s="61">
        <v>0.9</v>
      </c>
      <c r="J7" s="62">
        <v>15.99</v>
      </c>
    </row>
    <row r="8" spans="1:10" x14ac:dyDescent="0.25">
      <c r="A8" s="57"/>
      <c r="B8" s="63" t="s">
        <v>136</v>
      </c>
      <c r="C8" s="89" t="s">
        <v>153</v>
      </c>
      <c r="D8" s="59" t="s">
        <v>96</v>
      </c>
      <c r="E8" s="44">
        <v>200</v>
      </c>
      <c r="F8" s="60">
        <v>6.26</v>
      </c>
      <c r="G8" s="61">
        <v>106.26509999999999</v>
      </c>
      <c r="H8" s="61">
        <v>3.01</v>
      </c>
      <c r="I8" s="61">
        <v>2.88</v>
      </c>
      <c r="J8" s="62">
        <v>17.899999999999999</v>
      </c>
    </row>
    <row r="9" spans="1:10" x14ac:dyDescent="0.25">
      <c r="A9" s="57"/>
      <c r="B9" s="58"/>
      <c r="C9" s="58"/>
      <c r="D9" s="59"/>
      <c r="E9" s="44"/>
      <c r="F9" s="60"/>
      <c r="G9" s="61"/>
      <c r="H9" s="61"/>
      <c r="I9" s="61"/>
      <c r="J9" s="62"/>
    </row>
    <row r="10" spans="1:10" ht="15.75" thickBot="1" x14ac:dyDescent="0.3">
      <c r="A10" s="64"/>
      <c r="B10" s="65"/>
      <c r="C10" s="65"/>
      <c r="D10" s="66"/>
      <c r="E10" s="67"/>
      <c r="F10" s="68"/>
      <c r="G10" s="69"/>
      <c r="H10" s="69"/>
      <c r="I10" s="69"/>
      <c r="J10" s="70"/>
    </row>
    <row r="11" spans="1:10" x14ac:dyDescent="0.25">
      <c r="A11" s="49" t="s">
        <v>137</v>
      </c>
      <c r="B11" s="71" t="s">
        <v>136</v>
      </c>
      <c r="C11" s="51"/>
      <c r="D11" s="52"/>
      <c r="E11" s="53"/>
      <c r="F11" s="54"/>
      <c r="G11" s="55"/>
      <c r="H11" s="55"/>
      <c r="I11" s="55"/>
      <c r="J11" s="56"/>
    </row>
    <row r="12" spans="1:10" x14ac:dyDescent="0.25">
      <c r="A12" s="57"/>
      <c r="B12" s="58"/>
      <c r="C12" s="58"/>
      <c r="D12" s="59"/>
      <c r="E12" s="44"/>
      <c r="F12" s="60"/>
      <c r="G12" s="61"/>
      <c r="H12" s="61"/>
      <c r="I12" s="61"/>
      <c r="J12" s="62"/>
    </row>
    <row r="13" spans="1:10" ht="15.75" thickBot="1" x14ac:dyDescent="0.3">
      <c r="A13" s="64"/>
      <c r="B13" s="65"/>
      <c r="C13" s="65"/>
      <c r="D13" s="66"/>
      <c r="E13" s="67"/>
      <c r="F13" s="68"/>
      <c r="G13" s="69"/>
      <c r="H13" s="69"/>
      <c r="I13" s="69"/>
      <c r="J13" s="70"/>
    </row>
    <row r="14" spans="1:10" x14ac:dyDescent="0.25">
      <c r="A14" s="57" t="s">
        <v>138</v>
      </c>
      <c r="B14" s="72" t="s">
        <v>139</v>
      </c>
      <c r="C14" s="73"/>
      <c r="D14" s="74"/>
      <c r="E14" s="75"/>
      <c r="F14" s="76"/>
      <c r="G14" s="77"/>
      <c r="H14" s="77"/>
      <c r="I14" s="77"/>
      <c r="J14" s="78"/>
    </row>
    <row r="15" spans="1:10" x14ac:dyDescent="0.25">
      <c r="A15" s="57"/>
      <c r="B15" s="63" t="s">
        <v>140</v>
      </c>
      <c r="C15" s="58"/>
      <c r="D15" s="59"/>
      <c r="E15" s="44"/>
      <c r="F15" s="60"/>
      <c r="G15" s="61"/>
      <c r="H15" s="61"/>
      <c r="I15" s="61"/>
      <c r="J15" s="62"/>
    </row>
    <row r="16" spans="1:10" x14ac:dyDescent="0.25">
      <c r="A16" s="57"/>
      <c r="B16" s="63" t="s">
        <v>141</v>
      </c>
      <c r="C16" s="58"/>
      <c r="D16" s="59"/>
      <c r="E16" s="44"/>
      <c r="F16" s="60"/>
      <c r="G16" s="61"/>
      <c r="H16" s="61"/>
      <c r="I16" s="61"/>
      <c r="J16" s="62"/>
    </row>
    <row r="17" spans="1:10" x14ac:dyDescent="0.25">
      <c r="A17" s="57"/>
      <c r="B17" s="63" t="s">
        <v>142</v>
      </c>
      <c r="C17" s="58"/>
      <c r="D17" s="59"/>
      <c r="E17" s="44"/>
      <c r="F17" s="60"/>
      <c r="G17" s="61"/>
      <c r="H17" s="61"/>
      <c r="I17" s="61"/>
      <c r="J17" s="62"/>
    </row>
    <row r="18" spans="1:10" x14ac:dyDescent="0.25">
      <c r="A18" s="57"/>
      <c r="B18" s="63" t="s">
        <v>143</v>
      </c>
      <c r="C18" s="58"/>
      <c r="D18" s="59"/>
      <c r="E18" s="44"/>
      <c r="F18" s="60"/>
      <c r="G18" s="61"/>
      <c r="H18" s="61"/>
      <c r="I18" s="61"/>
      <c r="J18" s="62"/>
    </row>
    <row r="19" spans="1:10" x14ac:dyDescent="0.25">
      <c r="A19" s="57"/>
      <c r="B19" s="63" t="s">
        <v>144</v>
      </c>
      <c r="C19" s="58"/>
      <c r="D19" s="59"/>
      <c r="E19" s="44"/>
      <c r="F19" s="60"/>
      <c r="G19" s="61"/>
      <c r="H19" s="61"/>
      <c r="I19" s="61"/>
      <c r="J19" s="62"/>
    </row>
    <row r="20" spans="1:10" x14ac:dyDescent="0.25">
      <c r="A20" s="57"/>
      <c r="B20" s="63" t="s">
        <v>145</v>
      </c>
      <c r="C20" s="58"/>
      <c r="D20" s="59"/>
      <c r="E20" s="44"/>
      <c r="F20" s="60"/>
      <c r="G20" s="61"/>
      <c r="H20" s="61"/>
      <c r="I20" s="61"/>
      <c r="J20" s="62"/>
    </row>
    <row r="21" spans="1:10" x14ac:dyDescent="0.25">
      <c r="A21" s="57"/>
      <c r="B21" s="79"/>
      <c r="C21" s="79"/>
      <c r="D21" s="80"/>
      <c r="E21" s="81"/>
      <c r="F21" s="82"/>
      <c r="G21" s="83"/>
      <c r="H21" s="83"/>
      <c r="I21" s="83"/>
      <c r="J21" s="84"/>
    </row>
    <row r="22" spans="1:10" ht="15.75" thickBot="1" x14ac:dyDescent="0.3">
      <c r="A22" s="64"/>
      <c r="B22" s="65"/>
      <c r="C22" s="65"/>
      <c r="D22" s="66"/>
      <c r="E22" s="67"/>
      <c r="F22" s="68"/>
      <c r="G22" s="69"/>
      <c r="H22" s="69"/>
      <c r="I22" s="69"/>
      <c r="J22" s="70"/>
    </row>
    <row r="23" spans="1:10" x14ac:dyDescent="0.25">
      <c r="A23" s="49" t="s">
        <v>146</v>
      </c>
      <c r="B23" s="71" t="s">
        <v>147</v>
      </c>
      <c r="C23" s="88" t="s">
        <v>120</v>
      </c>
      <c r="D23" s="52" t="s">
        <v>112</v>
      </c>
      <c r="E23" s="53">
        <v>50</v>
      </c>
      <c r="F23" s="54">
        <v>7.5</v>
      </c>
      <c r="G23" s="55">
        <v>210.38</v>
      </c>
      <c r="H23" s="55">
        <v>3.75</v>
      </c>
      <c r="I23" s="55">
        <v>4.9000000000000004</v>
      </c>
      <c r="J23" s="56">
        <v>38.35</v>
      </c>
    </row>
    <row r="24" spans="1:10" x14ac:dyDescent="0.25">
      <c r="A24" s="57"/>
      <c r="B24" s="85" t="s">
        <v>143</v>
      </c>
      <c r="C24" s="89" t="s">
        <v>154</v>
      </c>
      <c r="D24" s="59" t="s">
        <v>113</v>
      </c>
      <c r="E24" s="44">
        <v>200</v>
      </c>
      <c r="F24" s="60">
        <v>1.1599999999999999</v>
      </c>
      <c r="G24" s="61">
        <v>53.260700000000007</v>
      </c>
      <c r="H24" s="61">
        <v>0.19</v>
      </c>
      <c r="I24" s="61">
        <v>0.04</v>
      </c>
      <c r="J24" s="62">
        <v>13.76</v>
      </c>
    </row>
    <row r="25" spans="1:10" x14ac:dyDescent="0.25">
      <c r="A25" s="57"/>
      <c r="B25" s="79"/>
      <c r="C25" s="79"/>
      <c r="D25" s="80"/>
      <c r="E25" s="81"/>
      <c r="F25" s="82"/>
      <c r="G25" s="83"/>
      <c r="H25" s="83"/>
      <c r="I25" s="83"/>
      <c r="J25" s="84"/>
    </row>
    <row r="26" spans="1:10" ht="15.75" thickBot="1" x14ac:dyDescent="0.3">
      <c r="A26" s="64"/>
      <c r="B26" s="65"/>
      <c r="C26" s="65"/>
      <c r="D26" s="66"/>
      <c r="E26" s="67"/>
      <c r="F26" s="68"/>
      <c r="G26" s="69"/>
      <c r="H26" s="69"/>
      <c r="I26" s="69"/>
      <c r="J26" s="70"/>
    </row>
    <row r="27" spans="1:10" x14ac:dyDescent="0.25">
      <c r="A27" s="57" t="s">
        <v>148</v>
      </c>
      <c r="B27" s="50" t="s">
        <v>133</v>
      </c>
      <c r="C27" s="73"/>
      <c r="D27" s="74"/>
      <c r="E27" s="75"/>
      <c r="F27" s="76"/>
      <c r="G27" s="77"/>
      <c r="H27" s="77"/>
      <c r="I27" s="77"/>
      <c r="J27" s="78"/>
    </row>
    <row r="28" spans="1:10" x14ac:dyDescent="0.25">
      <c r="A28" s="57"/>
      <c r="B28" s="63" t="s">
        <v>142</v>
      </c>
      <c r="C28" s="58"/>
      <c r="D28" s="59"/>
      <c r="E28" s="44"/>
      <c r="F28" s="60"/>
      <c r="G28" s="61"/>
      <c r="H28" s="61"/>
      <c r="I28" s="61"/>
      <c r="J28" s="62"/>
    </row>
    <row r="29" spans="1:10" x14ac:dyDescent="0.25">
      <c r="A29" s="57"/>
      <c r="B29" s="63" t="s">
        <v>143</v>
      </c>
      <c r="C29" s="58"/>
      <c r="D29" s="59"/>
      <c r="E29" s="44"/>
      <c r="F29" s="60"/>
      <c r="G29" s="61"/>
      <c r="H29" s="61"/>
      <c r="I29" s="61"/>
      <c r="J29" s="62"/>
    </row>
    <row r="30" spans="1:10" x14ac:dyDescent="0.25">
      <c r="A30" s="57"/>
      <c r="B30" s="63" t="s">
        <v>135</v>
      </c>
      <c r="C30" s="58"/>
      <c r="D30" s="59"/>
      <c r="E30" s="44"/>
      <c r="F30" s="60"/>
      <c r="G30" s="61"/>
      <c r="H30" s="61"/>
      <c r="I30" s="61"/>
      <c r="J30" s="62"/>
    </row>
    <row r="31" spans="1:10" x14ac:dyDescent="0.25">
      <c r="A31" s="57"/>
      <c r="B31" s="79"/>
      <c r="C31" s="79"/>
      <c r="D31" s="80"/>
      <c r="E31" s="81"/>
      <c r="F31" s="82"/>
      <c r="G31" s="83"/>
      <c r="H31" s="83"/>
      <c r="I31" s="83"/>
      <c r="J31" s="84"/>
    </row>
    <row r="32" spans="1:10" ht="15.75" thickBot="1" x14ac:dyDescent="0.3">
      <c r="A32" s="64"/>
      <c r="B32" s="65"/>
      <c r="C32" s="65"/>
      <c r="D32" s="66"/>
      <c r="E32" s="67"/>
      <c r="F32" s="68"/>
      <c r="G32" s="69"/>
      <c r="H32" s="69"/>
      <c r="I32" s="69"/>
      <c r="J32" s="70"/>
    </row>
    <row r="33" spans="1:10" x14ac:dyDescent="0.25">
      <c r="A33" s="49" t="s">
        <v>149</v>
      </c>
      <c r="B33" s="71" t="s">
        <v>150</v>
      </c>
      <c r="C33" s="51"/>
      <c r="D33" s="52"/>
      <c r="E33" s="53"/>
      <c r="F33" s="54"/>
      <c r="G33" s="55"/>
      <c r="H33" s="55"/>
      <c r="I33" s="55"/>
      <c r="J33" s="56"/>
    </row>
    <row r="34" spans="1:10" x14ac:dyDescent="0.25">
      <c r="A34" s="57"/>
      <c r="B34" s="85" t="s">
        <v>147</v>
      </c>
      <c r="C34" s="73"/>
      <c r="D34" s="74"/>
      <c r="E34" s="75"/>
      <c r="F34" s="76"/>
      <c r="G34" s="77"/>
      <c r="H34" s="77"/>
      <c r="I34" s="77"/>
      <c r="J34" s="78"/>
    </row>
    <row r="35" spans="1:10" x14ac:dyDescent="0.25">
      <c r="A35" s="57"/>
      <c r="B35" s="85" t="s">
        <v>143</v>
      </c>
      <c r="C35" s="58"/>
      <c r="D35" s="59"/>
      <c r="E35" s="44"/>
      <c r="F35" s="60"/>
      <c r="G35" s="61"/>
      <c r="H35" s="61"/>
      <c r="I35" s="61"/>
      <c r="J35" s="62"/>
    </row>
    <row r="36" spans="1:10" x14ac:dyDescent="0.25">
      <c r="A36" s="57"/>
      <c r="B36" s="86" t="s">
        <v>136</v>
      </c>
      <c r="C36" s="79"/>
      <c r="D36" s="80"/>
      <c r="E36" s="81"/>
      <c r="F36" s="82"/>
      <c r="G36" s="83"/>
      <c r="H36" s="83"/>
      <c r="I36" s="83"/>
      <c r="J36" s="84"/>
    </row>
    <row r="37" spans="1:10" x14ac:dyDescent="0.25">
      <c r="A37" s="57"/>
      <c r="B37" s="79"/>
      <c r="C37" s="79"/>
      <c r="D37" s="80"/>
      <c r="E37" s="81"/>
      <c r="F37" s="82"/>
      <c r="G37" s="83"/>
      <c r="H37" s="83"/>
      <c r="I37" s="83"/>
      <c r="J37" s="84"/>
    </row>
    <row r="38" spans="1:10" ht="15.75" thickBot="1" x14ac:dyDescent="0.3">
      <c r="A38" s="64"/>
      <c r="B38" s="65"/>
      <c r="C38" s="65"/>
      <c r="D38" s="66"/>
      <c r="E38" s="67"/>
      <c r="F38" s="68"/>
      <c r="G38" s="69"/>
      <c r="H38" s="69"/>
      <c r="I38" s="69"/>
      <c r="J38" s="7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82</v>
      </c>
      <c r="B1" s="15">
        <v>45517.382789351854</v>
      </c>
    </row>
    <row r="2" spans="1:2" x14ac:dyDescent="0.2">
      <c r="A2" t="s">
        <v>83</v>
      </c>
      <c r="B2" s="15">
        <v>45517.45648148148</v>
      </c>
    </row>
    <row r="3" spans="1:2" x14ac:dyDescent="0.2">
      <c r="A3" t="s">
        <v>84</v>
      </c>
      <c r="B3" t="s">
        <v>89</v>
      </c>
    </row>
    <row r="4" spans="1:2" x14ac:dyDescent="0.2">
      <c r="A4" t="s">
        <v>85</v>
      </c>
      <c r="B4" t="s">
        <v>90</v>
      </c>
    </row>
    <row r="5" spans="1:2" x14ac:dyDescent="0.2">
      <c r="B5">
        <v>1</v>
      </c>
    </row>
    <row r="6" spans="1:2" x14ac:dyDescent="0.2">
      <c r="B6" s="39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13.08.2024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2024-08-13T05:58:31Z</cp:lastPrinted>
  <dcterms:created xsi:type="dcterms:W3CDTF">2002-09-22T07:35:02Z</dcterms:created>
  <dcterms:modified xsi:type="dcterms:W3CDTF">2024-08-13T05:58:44Z</dcterms:modified>
</cp:coreProperties>
</file>