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 24 ( 10 дней)\"/>
    </mc:Choice>
  </mc:AlternateContent>
  <bookViews>
    <workbookView xWindow="240" yWindow="135" windowWidth="11355" windowHeight="6150"/>
  </bookViews>
  <sheets>
    <sheet name="09.08.2024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'09.08.2024'!#REF!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CD30" i="1" l="1"/>
  <c r="CD26" i="1"/>
  <c r="CD18" i="1"/>
  <c r="CD15" i="1"/>
  <c r="AA33" i="1"/>
  <c r="AF33" i="1"/>
  <c r="V33" i="1"/>
  <c r="CO33" i="1"/>
  <c r="CL33" i="1"/>
  <c r="CI33" i="1"/>
  <c r="AI33" i="1"/>
  <c r="AE33" i="1"/>
  <c r="AD33" i="1"/>
  <c r="AC33" i="1"/>
  <c r="AB33" i="1"/>
  <c r="Z33" i="1"/>
  <c r="Y33" i="1"/>
  <c r="X33" i="1"/>
  <c r="W33" i="1"/>
  <c r="I33" i="1"/>
  <c r="H33" i="1"/>
  <c r="G33" i="1"/>
  <c r="F33" i="1"/>
  <c r="E33" i="1"/>
  <c r="D33" i="1"/>
  <c r="CC30" i="1"/>
  <c r="A29" i="1"/>
  <c r="C29" i="1"/>
  <c r="A28" i="1"/>
  <c r="C28" i="1"/>
  <c r="CC26" i="1"/>
  <c r="A25" i="1"/>
  <c r="C25" i="1"/>
  <c r="A24" i="1"/>
  <c r="C24" i="1"/>
  <c r="A23" i="1"/>
  <c r="C23" i="1"/>
  <c r="A22" i="1"/>
  <c r="C22" i="1"/>
  <c r="A21" i="1"/>
  <c r="C21" i="1"/>
  <c r="A20" i="1"/>
  <c r="C20" i="1"/>
  <c r="CC18" i="1"/>
  <c r="A17" i="1"/>
  <c r="C17" i="1"/>
  <c r="CC15" i="1"/>
  <c r="A14" i="1"/>
  <c r="C14" i="1"/>
  <c r="A13" i="1"/>
  <c r="C13" i="1"/>
  <c r="A12" i="1"/>
  <c r="C12" i="1"/>
  <c r="A11" i="1"/>
  <c r="C11" i="1"/>
  <c r="A10" i="1"/>
  <c r="C10" i="1"/>
</calcChain>
</file>

<file path=xl/sharedStrings.xml><?xml version="1.0" encoding="utf-8"?>
<sst xmlns="http://schemas.openxmlformats.org/spreadsheetml/2006/main" count="175" uniqueCount="154">
  <si>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</si>
  <si>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</si>
  <si>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</si>
  <si>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</si>
  <si>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</si>
  <si>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</si>
  <si>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</si>
  <si>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МЕНЮ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</si>
  <si>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</si>
  <si>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</si>
  <si>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</si>
  <si>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</si>
  <si>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</si>
  <si>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</si>
  <si>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</si>
  <si>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</si>
  <si>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</si>
  <si>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</si>
  <si>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</si>
  <si>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</si>
  <si>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</si>
  <si>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</si>
  <si>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</si>
  <si>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</si>
  <si>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</si>
  <si>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</si>
  <si>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</si>
  <si>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</si>
  <si>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</si>
  <si>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</si>
  <si>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</si>
  <si>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</si>
  <si>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</si>
  <si>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</si>
  <si>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</si>
  <si>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</si>
  <si>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</si>
  <si>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</si>
  <si>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</si>
  <si>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</si>
  <si>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</si>
  <si>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</si>
  <si>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</si>
  <si>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</si>
  <si>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</si>
  <si>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</si>
  <si>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</si>
  <si>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</si>
  <si>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</si>
  <si>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</si>
  <si>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</si>
  <si>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</si>
  <si>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</si>
  <si>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</si>
  <si>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</si>
  <si>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</si>
  <si>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</si>
  <si>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</si>
  <si>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</si>
  <si>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</si>
  <si>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</si>
  <si>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</si>
  <si>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</si>
  <si>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</si>
  <si>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</si>
  <si>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</si>
  <si>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</si>
  <si>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</si>
  <si>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</si>
  <si>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</si>
  <si>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</si>
  <si>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</si>
  <si>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</si>
  <si>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</si>
  <si>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</si>
  <si>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</si>
  <si>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</si>
  <si>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</si>
  <si>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</si>
  <si>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</si>
  <si>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</si>
  <si>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</si>
  <si>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</si>
  <si>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</si>
  <si>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</si>
  <si>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</si>
  <si>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Цена, руб.</t>
  </si>
  <si>
    <t>А,мкг</t>
  </si>
  <si>
    <t>МАДОУ "Детский сад №1 "Аленка"</t>
  </si>
  <si>
    <t>Сад</t>
  </si>
  <si>
    <t>СанПиН 2.3/2.4.3590-20  3-7 лет</t>
  </si>
  <si>
    <t xml:space="preserve">Завтрак </t>
  </si>
  <si>
    <t>Каша молочная ассорти (рис, пшено) с маслом сливочным</t>
  </si>
  <si>
    <t>Масло сливочное</t>
  </si>
  <si>
    <t xml:space="preserve">Сыр </t>
  </si>
  <si>
    <t>Батон</t>
  </si>
  <si>
    <t>Кофейный напиток с молоком</t>
  </si>
  <si>
    <t>Итого за 'Завтрак '</t>
  </si>
  <si>
    <t xml:space="preserve">10:00 </t>
  </si>
  <si>
    <t>Груши</t>
  </si>
  <si>
    <t>Итого за '10:00 '</t>
  </si>
  <si>
    <t xml:space="preserve">Обед </t>
  </si>
  <si>
    <t>Огурец соленый</t>
  </si>
  <si>
    <t>Борщ со сметаной</t>
  </si>
  <si>
    <t>Жаркое по-домашнему</t>
  </si>
  <si>
    <t>Хлеб пшеничный</t>
  </si>
  <si>
    <t>Хлеб ржаной</t>
  </si>
  <si>
    <t>Компот из смородины</t>
  </si>
  <si>
    <t>Итого за 'Обед '</t>
  </si>
  <si>
    <t xml:space="preserve">Полдник </t>
  </si>
  <si>
    <t>Печенье</t>
  </si>
  <si>
    <t>Молоко кипяченое</t>
  </si>
  <si>
    <t>Итого за 'Полдник '</t>
  </si>
  <si>
    <t>Итого за день</t>
  </si>
  <si>
    <t>Норма (СанПиН 2.3/2.4.3590-20  3-7 лет)</t>
  </si>
  <si>
    <t>Отклонение</t>
  </si>
  <si>
    <t>09.08.2024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</si>
  <si>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</si>
  <si>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</si>
  <si>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</si>
  <si>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</si>
  <si>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</si>
  <si>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</si>
  <si>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</si>
  <si>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</si>
  <si>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</si>
  <si>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</si>
  <si>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</si>
  <si>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</si>
  <si>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</si>
  <si>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</si>
  <si>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</si>
  <si>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</si>
  <si>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</si>
  <si>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</si>
  <si>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</si>
  <si>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s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</si>
  <si>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</si>
  <si>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</si>
  <si>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</si>
  <si>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</si>
  <si>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</si>
  <si>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</si>
  <si>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</si>
  <si>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</si>
  <si>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</si>
  <si>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</si>
  <si>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</si>
  <si>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</si>
  <si>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16/4</t>
  </si>
  <si>
    <t>5/13</t>
  </si>
  <si>
    <t>13/10</t>
  </si>
  <si>
    <t>38/10</t>
  </si>
  <si>
    <t>5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</si>
</sst>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[$-F800]dddd\,\ mmmm\ dd\,\ yyyy"/>
  </numFmts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horizontal="left"/>
    </xf>
    <xf numFmtId="2" fontId="1" fillId="0" borderId="0" xfId="0" applyNumberFormat="1" applyFont="1"/>
    <xf numFmtId="2" fontId="4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3" xfId="0" applyFont="1" applyBorder="1" applyAlignment="1">
      <alignment horizontal="center"/>
    </xf>
    <xf numFmtId="174" fontId="0" fillId="0" borderId="0" xfId="0" applyNumberForma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quotePrefix="1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/>
    <xf numFmtId="0" fontId="4" fillId="0" borderId="9" xfId="0" applyFont="1" applyBorder="1"/>
    <xf numFmtId="0" fontId="4" fillId="0" borderId="9" xfId="0" applyFont="1" applyBorder="1" applyAlignment="1">
      <alignment wrapText="1"/>
    </xf>
    <xf numFmtId="2" fontId="4" fillId="0" borderId="9" xfId="0" applyNumberFormat="1" applyFont="1" applyBorder="1"/>
    <xf numFmtId="0" fontId="6" fillId="0" borderId="0" xfId="0" applyFont="1" applyAlignment="1">
      <alignment wrapText="1"/>
    </xf>
    <xf numFmtId="2" fontId="6" fillId="0" borderId="0" xfId="0" applyNumberFormat="1" applyFont="1"/>
    <xf numFmtId="0" fontId="6" fillId="0" borderId="0" xfId="0" applyFont="1"/>
    <xf numFmtId="0" fontId="0" fillId="0" borderId="0" xfId="0" quotePrefix="1"/>
    <xf numFmtId="0" fontId="7" fillId="0" borderId="0" xfId="1"/>
    <xf numFmtId="0" fontId="7" fillId="2" borderId="3" xfId="1" applyFill="1" applyBorder="1" applyAlignment="1" applyProtection="1">
      <protection locked="0"/>
    </xf>
    <xf numFmtId="0" fontId="7" fillId="2" borderId="8" xfId="1" applyFill="1" applyBorder="1" applyAlignment="1" applyProtection="1">
      <protection locked="0"/>
    </xf>
    <xf numFmtId="0" fontId="7" fillId="0" borderId="10" xfId="1" applyBorder="1" applyAlignment="1" applyProtection="1">
      <protection locked="0"/>
    </xf>
    <xf numFmtId="49" fontId="7" fillId="2" borderId="2" xfId="1" applyNumberFormat="1" applyFill="1" applyBorder="1" applyProtection="1">
      <protection locked="0"/>
    </xf>
    <xf numFmtId="14" fontId="7" fillId="2" borderId="2" xfId="1" applyNumberFormat="1" applyFill="1" applyBorder="1" applyProtection="1">
      <protection locked="0"/>
    </xf>
    <xf numFmtId="0" fontId="7" fillId="0" borderId="11" xfId="1" applyBorder="1" applyAlignment="1">
      <alignment horizontal="center"/>
    </xf>
    <xf numFmtId="0" fontId="7" fillId="0" borderId="12" xfId="1" applyBorder="1" applyAlignment="1">
      <alignment horizontal="center"/>
    </xf>
    <xf numFmtId="0" fontId="7" fillId="0" borderId="13" xfId="1" applyBorder="1" applyAlignment="1">
      <alignment horizontal="center"/>
    </xf>
    <xf numFmtId="0" fontId="7" fillId="0" borderId="14" xfId="1" applyBorder="1"/>
    <xf numFmtId="0" fontId="7" fillId="0" borderId="15" xfId="1" applyBorder="1"/>
    <xf numFmtId="0" fontId="7" fillId="2" borderId="15" xfId="1" applyFill="1" applyBorder="1" applyProtection="1">
      <protection locked="0"/>
    </xf>
    <xf numFmtId="0" fontId="7" fillId="2" borderId="15" xfId="1" applyFill="1" applyBorder="1" applyAlignment="1" applyProtection="1">
      <alignment wrapText="1"/>
      <protection locked="0"/>
    </xf>
    <xf numFmtId="49" fontId="7" fillId="2" borderId="15" xfId="1" applyNumberFormat="1" applyFill="1" applyBorder="1" applyProtection="1">
      <protection locked="0"/>
    </xf>
    <xf numFmtId="2" fontId="7" fillId="2" borderId="15" xfId="1" applyNumberFormat="1" applyFill="1" applyBorder="1" applyProtection="1">
      <protection locked="0"/>
    </xf>
    <xf numFmtId="1" fontId="7" fillId="2" borderId="15" xfId="1" applyNumberFormat="1" applyFill="1" applyBorder="1" applyProtection="1">
      <protection locked="0"/>
    </xf>
    <xf numFmtId="1" fontId="7" fillId="2" borderId="16" xfId="1" applyNumberFormat="1" applyFill="1" applyBorder="1" applyProtection="1">
      <protection locked="0"/>
    </xf>
    <xf numFmtId="0" fontId="7" fillId="0" borderId="17" xfId="1" applyBorder="1"/>
    <xf numFmtId="0" fontId="7" fillId="2" borderId="2" xfId="1" applyFill="1" applyBorder="1" applyProtection="1">
      <protection locked="0"/>
    </xf>
    <xf numFmtId="0" fontId="7" fillId="2" borderId="2" xfId="1" applyFill="1" applyBorder="1" applyAlignment="1" applyProtection="1">
      <alignment wrapText="1"/>
      <protection locked="0"/>
    </xf>
    <xf numFmtId="2" fontId="7" fillId="2" borderId="2" xfId="1" applyNumberFormat="1" applyFill="1" applyBorder="1" applyProtection="1">
      <protection locked="0"/>
    </xf>
    <xf numFmtId="1" fontId="7" fillId="2" borderId="2" xfId="1" applyNumberFormat="1" applyFill="1" applyBorder="1" applyProtection="1">
      <protection locked="0"/>
    </xf>
    <xf numFmtId="1" fontId="7" fillId="2" borderId="18" xfId="1" applyNumberFormat="1" applyFill="1" applyBorder="1" applyProtection="1">
      <protection locked="0"/>
    </xf>
    <xf numFmtId="0" fontId="7" fillId="0" borderId="2" xfId="1" applyBorder="1"/>
    <xf numFmtId="0" fontId="7" fillId="0" borderId="19" xfId="1" applyBorder="1"/>
    <xf numFmtId="0" fontId="7" fillId="2" borderId="20" xfId="1" applyFill="1" applyBorder="1" applyProtection="1">
      <protection locked="0"/>
    </xf>
    <xf numFmtId="0" fontId="7" fillId="2" borderId="20" xfId="1" applyFill="1" applyBorder="1" applyAlignment="1" applyProtection="1">
      <alignment wrapText="1"/>
      <protection locked="0"/>
    </xf>
    <xf numFmtId="49" fontId="7" fillId="2" borderId="20" xfId="1" applyNumberFormat="1" applyFill="1" applyBorder="1" applyProtection="1">
      <protection locked="0"/>
    </xf>
    <xf numFmtId="2" fontId="7" fillId="2" borderId="20" xfId="1" applyNumberFormat="1" applyFill="1" applyBorder="1" applyProtection="1">
      <protection locked="0"/>
    </xf>
    <xf numFmtId="1" fontId="7" fillId="2" borderId="20" xfId="1" applyNumberFormat="1" applyFill="1" applyBorder="1" applyProtection="1">
      <protection locked="0"/>
    </xf>
    <xf numFmtId="1" fontId="7" fillId="2" borderId="21" xfId="1" applyNumberFormat="1" applyFill="1" applyBorder="1" applyProtection="1">
      <protection locked="0"/>
    </xf>
    <xf numFmtId="0" fontId="7" fillId="3" borderId="15" xfId="1" applyFill="1" applyBorder="1"/>
    <xf numFmtId="0" fontId="7" fillId="0" borderId="22" xfId="1" applyBorder="1"/>
    <xf numFmtId="0" fontId="7" fillId="2" borderId="22" xfId="1" applyFill="1" applyBorder="1" applyProtection="1">
      <protection locked="0"/>
    </xf>
    <xf numFmtId="0" fontId="7" fillId="2" borderId="22" xfId="1" applyFill="1" applyBorder="1" applyAlignment="1" applyProtection="1">
      <alignment wrapText="1"/>
      <protection locked="0"/>
    </xf>
    <xf numFmtId="49" fontId="7" fillId="2" borderId="22" xfId="1" applyNumberFormat="1" applyFill="1" applyBorder="1" applyProtection="1">
      <protection locked="0"/>
    </xf>
    <xf numFmtId="2" fontId="7" fillId="2" borderId="22" xfId="1" applyNumberFormat="1" applyFill="1" applyBorder="1" applyProtection="1">
      <protection locked="0"/>
    </xf>
    <xf numFmtId="1" fontId="7" fillId="2" borderId="22" xfId="1" applyNumberFormat="1" applyFill="1" applyBorder="1" applyProtection="1">
      <protection locked="0"/>
    </xf>
    <xf numFmtId="1" fontId="7" fillId="2" borderId="23" xfId="1" applyNumberFormat="1" applyFill="1" applyBorder="1" applyProtection="1">
      <protection locked="0"/>
    </xf>
    <xf numFmtId="0" fontId="7" fillId="2" borderId="9" xfId="1" applyFill="1" applyBorder="1" applyProtection="1">
      <protection locked="0"/>
    </xf>
    <xf numFmtId="0" fontId="7" fillId="2" borderId="9" xfId="1" applyFill="1" applyBorder="1" applyAlignment="1" applyProtection="1">
      <alignment wrapText="1"/>
      <protection locked="0"/>
    </xf>
    <xf numFmtId="49" fontId="7" fillId="2" borderId="9" xfId="1" applyNumberFormat="1" applyFill="1" applyBorder="1" applyProtection="1">
      <protection locked="0"/>
    </xf>
    <xf numFmtId="2" fontId="7" fillId="2" borderId="9" xfId="1" applyNumberFormat="1" applyFill="1" applyBorder="1" applyProtection="1">
      <protection locked="0"/>
    </xf>
    <xf numFmtId="1" fontId="7" fillId="2" borderId="9" xfId="1" applyNumberFormat="1" applyFill="1" applyBorder="1" applyProtection="1">
      <protection locked="0"/>
    </xf>
    <xf numFmtId="1" fontId="7" fillId="2" borderId="24" xfId="1" applyNumberFormat="1" applyFill="1" applyBorder="1" applyProtection="1">
      <protection locked="0"/>
    </xf>
    <xf numFmtId="0" fontId="7" fillId="3" borderId="22" xfId="1" applyFill="1" applyBorder="1"/>
    <xf numFmtId="0" fontId="7" fillId="3" borderId="25" xfId="1" applyFill="1" applyBorder="1"/>
    <xf numFmtId="49" fontId="7" fillId="0" borderId="0" xfId="1" applyNumberFormat="1"/>
    <xf numFmtId="0" fontId="7" fillId="2" borderId="15" xfId="1" quotePrefix="1" applyFill="1" applyBorder="1" applyProtection="1">
      <protection locked="0"/>
    </xf>
    <xf numFmtId="0" fontId="7" fillId="2" borderId="2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Q34"/>
  <sheetViews>
    <sheetView tabSelected="1" zoomScaleNormal="100" workbookViewId="0">
      <selection activeCell="C14" sqref="C14"/>
    </sheetView>
  </sheetViews>
  <sheetFormatPr defaultColWidth="0" defaultRowHeight="15.75" x14ac:dyDescent="0.25"/>
  <cols>
    <col min="1" max="1" width="7.140625" style="1" customWidth="1"/>
    <col min="2" max="2" width="27.85546875" style="14" customWidth="1"/>
    <col min="3" max="3" width="7.28515625" style="1" customWidth="1"/>
    <col min="4" max="4" width="9.140625" style="1" customWidth="1"/>
    <col min="5" max="5" width="10.140625" style="1" customWidth="1"/>
    <col min="6" max="6" width="8.5703125" style="1" customWidth="1"/>
    <col min="7" max="7" width="10.85546875" style="1" customWidth="1"/>
    <col min="8" max="8" width="8.42578125" style="1" customWidth="1"/>
    <col min="9" max="9" width="10.5703125" style="1" customWidth="1"/>
    <col min="10" max="22" width="0" style="1" hidden="1" customWidth="1"/>
    <col min="23" max="25" width="5.7109375" style="1" hidden="1" customWidth="1"/>
    <col min="26" max="26" width="4.7109375" style="1" hidden="1" customWidth="1"/>
    <col min="27" max="28" width="5.7109375" style="1" hidden="1" customWidth="1"/>
    <col min="29" max="29" width="7" style="1" hidden="1" customWidth="1"/>
    <col min="30" max="35" width="5.7109375" style="1" hidden="1" customWidth="1"/>
    <col min="36" max="80" width="0" style="1" hidden="1" customWidth="1"/>
    <col min="81" max="81" width="7" style="7" hidden="1" customWidth="1"/>
    <col min="82" max="16384" width="0" style="1" hidden="1"/>
  </cols>
  <sheetData>
    <row r="1" spans="1:95" ht="0.75" customHeight="1" x14ac:dyDescent="0.25">
      <c r="B1" s="1"/>
      <c r="CC1" s="1"/>
    </row>
    <row r="2" spans="1:95" ht="21" customHeight="1" x14ac:dyDescent="0.45">
      <c r="A2" s="17" t="s">
        <v>7</v>
      </c>
      <c r="B2" s="17"/>
      <c r="C2" s="17"/>
      <c r="D2" s="17"/>
      <c r="E2" s="17"/>
      <c r="F2" s="17"/>
      <c r="G2" s="17"/>
      <c r="H2" s="17"/>
      <c r="I2" s="17"/>
      <c r="CC2" s="1"/>
    </row>
    <row r="3" spans="1:95" hidden="1" x14ac:dyDescent="0.25">
      <c r="B3" s="1"/>
      <c r="CC3" s="1"/>
    </row>
    <row r="4" spans="1:95" x14ac:dyDescent="0.25">
      <c r="B4" s="2" t="s">
        <v>88</v>
      </c>
      <c r="C4" s="6"/>
      <c r="D4" s="3"/>
      <c r="E4" s="3" t="s">
        <v>153</v>
      </c>
      <c r="F4" s="3"/>
      <c r="G4" s="3"/>
      <c r="H4" s="3"/>
      <c r="I4" s="3"/>
      <c r="CC4" s="1"/>
    </row>
    <row r="5" spans="1:95" ht="7.5" customHeight="1" x14ac:dyDescent="0.25">
      <c r="B5" s="1"/>
      <c r="CC5" s="1"/>
    </row>
    <row r="6" spans="1:95" hidden="1" x14ac:dyDescent="0.25">
      <c r="B6" s="1"/>
      <c r="CC6" s="1"/>
    </row>
    <row r="7" spans="1:95" s="5" customFormat="1" ht="14.25" customHeight="1" x14ac:dyDescent="0.25">
      <c r="A7" s="18" t="s">
        <v>76</v>
      </c>
      <c r="B7" s="20" t="s">
        <v>0</v>
      </c>
      <c r="C7" s="20" t="s">
        <v>6</v>
      </c>
      <c r="D7" s="20" t="s">
        <v>2</v>
      </c>
      <c r="E7" s="20"/>
      <c r="F7" s="20" t="s">
        <v>9</v>
      </c>
      <c r="G7" s="20"/>
      <c r="H7" s="20" t="s">
        <v>8</v>
      </c>
      <c r="I7" s="15" t="s">
        <v>5</v>
      </c>
      <c r="J7" s="5" t="s">
        <v>10</v>
      </c>
      <c r="K7" s="5" t="s">
        <v>11</v>
      </c>
      <c r="L7" s="5" t="s">
        <v>74</v>
      </c>
      <c r="M7" s="5" t="s">
        <v>12</v>
      </c>
      <c r="N7" s="5" t="s">
        <v>13</v>
      </c>
      <c r="O7" s="5" t="s">
        <v>14</v>
      </c>
      <c r="P7" s="5" t="s">
        <v>15</v>
      </c>
      <c r="Q7" s="5" t="s">
        <v>16</v>
      </c>
      <c r="R7" s="5" t="s">
        <v>17</v>
      </c>
      <c r="S7" s="5" t="s">
        <v>18</v>
      </c>
      <c r="T7" s="5" t="s">
        <v>19</v>
      </c>
      <c r="U7" s="5" t="s">
        <v>20</v>
      </c>
      <c r="V7" s="5" t="s">
        <v>21</v>
      </c>
      <c r="W7" s="23" t="s">
        <v>75</v>
      </c>
      <c r="X7" s="23"/>
      <c r="Y7" s="23"/>
      <c r="Z7" s="23"/>
      <c r="AA7" s="24" t="s">
        <v>77</v>
      </c>
      <c r="AB7" s="24"/>
      <c r="AC7" s="24"/>
      <c r="AD7" s="24"/>
      <c r="AE7" s="24"/>
      <c r="AF7" s="24"/>
      <c r="AG7" s="24"/>
      <c r="AH7" s="24"/>
      <c r="AI7" s="25"/>
      <c r="AJ7" s="5" t="s">
        <v>30</v>
      </c>
      <c r="AK7" s="5" t="s">
        <v>31</v>
      </c>
      <c r="AL7" s="5" t="s">
        <v>32</v>
      </c>
      <c r="AM7" s="5" t="s">
        <v>33</v>
      </c>
      <c r="AN7" s="5" t="s">
        <v>34</v>
      </c>
      <c r="AO7" s="5" t="s">
        <v>35</v>
      </c>
      <c r="AP7" s="5" t="s">
        <v>36</v>
      </c>
      <c r="AQ7" s="5" t="s">
        <v>37</v>
      </c>
      <c r="AR7" s="5" t="s">
        <v>38</v>
      </c>
      <c r="AS7" s="5" t="s">
        <v>39</v>
      </c>
      <c r="AT7" s="5" t="s">
        <v>40</v>
      </c>
      <c r="AU7" s="5" t="s">
        <v>41</v>
      </c>
      <c r="AV7" s="5" t="s">
        <v>42</v>
      </c>
      <c r="AW7" s="5" t="s">
        <v>43</v>
      </c>
      <c r="AX7" s="5" t="s">
        <v>44</v>
      </c>
      <c r="AY7" s="5" t="s">
        <v>45</v>
      </c>
      <c r="AZ7" s="5" t="s">
        <v>46</v>
      </c>
      <c r="BA7" s="5" t="s">
        <v>47</v>
      </c>
      <c r="BB7" s="5" t="s">
        <v>48</v>
      </c>
      <c r="BC7" s="5" t="s">
        <v>49</v>
      </c>
      <c r="BD7" s="5" t="s">
        <v>50</v>
      </c>
      <c r="BE7" s="5" t="s">
        <v>51</v>
      </c>
      <c r="BF7" s="5" t="s">
        <v>52</v>
      </c>
      <c r="BG7" s="5" t="s">
        <v>53</v>
      </c>
      <c r="BH7" s="5" t="s">
        <v>54</v>
      </c>
      <c r="BI7" s="5" t="s">
        <v>55</v>
      </c>
      <c r="BJ7" s="5" t="s">
        <v>56</v>
      </c>
      <c r="BK7" s="5" t="s">
        <v>57</v>
      </c>
      <c r="BL7" s="5" t="s">
        <v>58</v>
      </c>
      <c r="BM7" s="5" t="s">
        <v>59</v>
      </c>
      <c r="BN7" s="5" t="s">
        <v>60</v>
      </c>
      <c r="BO7" s="5" t="s">
        <v>61</v>
      </c>
      <c r="BP7" s="5" t="s">
        <v>62</v>
      </c>
      <c r="BQ7" s="5" t="s">
        <v>63</v>
      </c>
      <c r="BR7" s="5" t="s">
        <v>64</v>
      </c>
      <c r="BS7" s="5" t="s">
        <v>65</v>
      </c>
      <c r="BT7" s="5" t="s">
        <v>66</v>
      </c>
      <c r="BU7" s="5" t="s">
        <v>67</v>
      </c>
      <c r="BV7" s="5" t="s">
        <v>68</v>
      </c>
      <c r="BW7" s="5" t="s">
        <v>69</v>
      </c>
      <c r="BX7" s="5" t="s">
        <v>70</v>
      </c>
      <c r="BY7" s="5" t="s">
        <v>71</v>
      </c>
      <c r="BZ7" s="5" t="s">
        <v>72</v>
      </c>
      <c r="CA7" s="5" t="s">
        <v>73</v>
      </c>
      <c r="CB7" s="10"/>
      <c r="CC7" s="21" t="s">
        <v>86</v>
      </c>
    </row>
    <row r="8" spans="1:95" s="5" customFormat="1" ht="15.75" customHeight="1" x14ac:dyDescent="0.25">
      <c r="A8" s="19"/>
      <c r="B8" s="20"/>
      <c r="C8" s="20"/>
      <c r="D8" s="4" t="s">
        <v>1</v>
      </c>
      <c r="E8" s="4" t="s">
        <v>3</v>
      </c>
      <c r="F8" s="4" t="s">
        <v>1</v>
      </c>
      <c r="G8" s="4" t="s">
        <v>4</v>
      </c>
      <c r="H8" s="20"/>
      <c r="I8" s="16"/>
      <c r="W8" s="9" t="s">
        <v>22</v>
      </c>
      <c r="X8" s="9" t="s">
        <v>23</v>
      </c>
      <c r="Y8" s="9" t="s">
        <v>24</v>
      </c>
      <c r="Z8" s="9" t="s">
        <v>25</v>
      </c>
      <c r="AA8" s="9" t="s">
        <v>87</v>
      </c>
      <c r="AB8" s="9" t="s">
        <v>26</v>
      </c>
      <c r="AC8" s="9" t="s">
        <v>78</v>
      </c>
      <c r="AD8" s="9" t="s">
        <v>79</v>
      </c>
      <c r="AE8" s="9" t="s">
        <v>80</v>
      </c>
      <c r="AF8" s="9" t="s">
        <v>27</v>
      </c>
      <c r="AG8" s="9" t="s">
        <v>28</v>
      </c>
      <c r="AH8" s="9" t="s">
        <v>29</v>
      </c>
      <c r="AI8" s="11" t="s">
        <v>81</v>
      </c>
      <c r="CB8" s="10"/>
      <c r="CC8" s="22"/>
    </row>
    <row r="9" spans="1:95" s="5" customFormat="1" ht="15" x14ac:dyDescent="0.25">
      <c r="B9" s="26" t="s">
        <v>91</v>
      </c>
      <c r="C9" s="8"/>
      <c r="D9" s="8"/>
      <c r="E9" s="8"/>
      <c r="F9" s="8"/>
      <c r="G9" s="8"/>
      <c r="H9" s="8"/>
      <c r="I9" s="8"/>
      <c r="CC9" s="8"/>
    </row>
    <row r="10" spans="1:95" s="30" customFormat="1" ht="45" x14ac:dyDescent="0.25">
      <c r="A10" s="30" t="str">
        <f>"16/4"</f>
        <v>16/4</v>
      </c>
      <c r="B10" s="31" t="s">
        <v>92</v>
      </c>
      <c r="C10" s="32" t="str">
        <f>"180"</f>
        <v>180</v>
      </c>
      <c r="D10" s="32">
        <v>5.25</v>
      </c>
      <c r="E10" s="32">
        <v>2.7</v>
      </c>
      <c r="F10" s="32">
        <v>5.48</v>
      </c>
      <c r="G10" s="32">
        <v>0.67</v>
      </c>
      <c r="H10" s="32">
        <v>28.95</v>
      </c>
      <c r="I10" s="32">
        <v>184.76812740000003</v>
      </c>
      <c r="J10" s="30">
        <v>3.77</v>
      </c>
      <c r="K10" s="30">
        <v>0.1</v>
      </c>
      <c r="L10" s="30">
        <v>2.21</v>
      </c>
      <c r="M10" s="30">
        <v>0</v>
      </c>
      <c r="N10" s="30">
        <v>8.49</v>
      </c>
      <c r="O10" s="30">
        <v>19.52</v>
      </c>
      <c r="P10" s="30">
        <v>0.94</v>
      </c>
      <c r="Q10" s="30">
        <v>0</v>
      </c>
      <c r="R10" s="30">
        <v>0</v>
      </c>
      <c r="S10" s="30">
        <v>0.09</v>
      </c>
      <c r="T10" s="30">
        <v>1.71</v>
      </c>
      <c r="U10" s="30">
        <v>324.66000000000003</v>
      </c>
      <c r="V10" s="30">
        <v>162</v>
      </c>
      <c r="W10" s="30">
        <v>105.15</v>
      </c>
      <c r="X10" s="30">
        <v>29.37</v>
      </c>
      <c r="Y10" s="30">
        <v>125.5</v>
      </c>
      <c r="Z10" s="30">
        <v>0.62</v>
      </c>
      <c r="AA10" s="30">
        <v>21.82</v>
      </c>
      <c r="AB10" s="30">
        <v>20.64</v>
      </c>
      <c r="AC10" s="30">
        <v>40.909999999999997</v>
      </c>
      <c r="AD10" s="30">
        <v>0.15</v>
      </c>
      <c r="AE10" s="30">
        <v>0.08</v>
      </c>
      <c r="AF10" s="30">
        <v>0.12</v>
      </c>
      <c r="AG10" s="30">
        <v>0.48</v>
      </c>
      <c r="AH10" s="30">
        <v>1.98</v>
      </c>
      <c r="AI10" s="30">
        <v>0.48</v>
      </c>
      <c r="AJ10" s="30">
        <v>0</v>
      </c>
      <c r="AK10" s="30">
        <v>0</v>
      </c>
      <c r="AL10" s="30">
        <v>0</v>
      </c>
      <c r="AM10" s="30">
        <v>319.08</v>
      </c>
      <c r="AN10" s="30">
        <v>82.26</v>
      </c>
      <c r="AO10" s="30">
        <v>67.59</v>
      </c>
      <c r="AP10" s="30">
        <v>95.84</v>
      </c>
      <c r="AQ10" s="30">
        <v>42.88</v>
      </c>
      <c r="AR10" s="30">
        <v>141.08000000000001</v>
      </c>
      <c r="AS10" s="30">
        <v>216.35</v>
      </c>
      <c r="AT10" s="30">
        <v>138.21</v>
      </c>
      <c r="AU10" s="30">
        <v>176.91</v>
      </c>
      <c r="AV10" s="30">
        <v>64.540000000000006</v>
      </c>
      <c r="AW10" s="30">
        <v>91.93</v>
      </c>
      <c r="AX10" s="30">
        <v>507.52</v>
      </c>
      <c r="AY10" s="30">
        <v>0</v>
      </c>
      <c r="AZ10" s="30">
        <v>169.2</v>
      </c>
      <c r="BA10" s="30">
        <v>153.32</v>
      </c>
      <c r="BB10" s="30">
        <v>104.42</v>
      </c>
      <c r="BC10" s="30">
        <v>46.91</v>
      </c>
      <c r="BD10" s="30">
        <v>0.11</v>
      </c>
      <c r="BE10" s="30">
        <v>0.05</v>
      </c>
      <c r="BF10" s="30">
        <v>0.03</v>
      </c>
      <c r="BG10" s="30">
        <v>0.06</v>
      </c>
      <c r="BH10" s="30">
        <v>7.0000000000000007E-2</v>
      </c>
      <c r="BI10" s="30">
        <v>0.32</v>
      </c>
      <c r="BJ10" s="30">
        <v>0</v>
      </c>
      <c r="BK10" s="30">
        <v>0.93</v>
      </c>
      <c r="BL10" s="30">
        <v>0</v>
      </c>
      <c r="BM10" s="30">
        <v>0.28000000000000003</v>
      </c>
      <c r="BN10" s="30">
        <v>0</v>
      </c>
      <c r="BO10" s="30">
        <v>0</v>
      </c>
      <c r="BP10" s="30">
        <v>0</v>
      </c>
      <c r="BQ10" s="30">
        <v>0</v>
      </c>
      <c r="BR10" s="30">
        <v>0.09</v>
      </c>
      <c r="BS10" s="30">
        <v>0.83</v>
      </c>
      <c r="BT10" s="30">
        <v>0</v>
      </c>
      <c r="BU10" s="30">
        <v>0</v>
      </c>
      <c r="BV10" s="30">
        <v>0.36</v>
      </c>
      <c r="BW10" s="30">
        <v>0.01</v>
      </c>
      <c r="BX10" s="30">
        <v>0</v>
      </c>
      <c r="BY10" s="30">
        <v>0</v>
      </c>
      <c r="BZ10" s="30">
        <v>0</v>
      </c>
      <c r="CA10" s="30">
        <v>0</v>
      </c>
      <c r="CB10" s="30">
        <v>150.19999999999999</v>
      </c>
      <c r="CC10" s="32">
        <v>7.29</v>
      </c>
      <c r="CE10" s="30">
        <v>25.26</v>
      </c>
      <c r="CG10" s="30">
        <v>8.26</v>
      </c>
      <c r="CH10" s="30">
        <v>1.84</v>
      </c>
      <c r="CI10" s="30">
        <v>5.05</v>
      </c>
      <c r="CJ10" s="30">
        <v>527.85</v>
      </c>
      <c r="CK10" s="30">
        <v>192.78</v>
      </c>
      <c r="CL10" s="30">
        <v>360.32</v>
      </c>
      <c r="CM10" s="30">
        <v>11.93</v>
      </c>
      <c r="CN10" s="30">
        <v>2.75</v>
      </c>
      <c r="CO10" s="30">
        <v>7.34</v>
      </c>
      <c r="CP10" s="30">
        <v>4.5</v>
      </c>
      <c r="CQ10" s="30">
        <v>0.72</v>
      </c>
    </row>
    <row r="11" spans="1:95" s="30" customFormat="1" ht="15" x14ac:dyDescent="0.25">
      <c r="A11" s="30" t="str">
        <f>"-"</f>
        <v>-</v>
      </c>
      <c r="B11" s="31" t="s">
        <v>93</v>
      </c>
      <c r="C11" s="32" t="str">
        <f>"5"</f>
        <v>5</v>
      </c>
      <c r="D11" s="32">
        <v>0.04</v>
      </c>
      <c r="E11" s="32">
        <v>0.04</v>
      </c>
      <c r="F11" s="32">
        <v>3.63</v>
      </c>
      <c r="G11" s="32">
        <v>0</v>
      </c>
      <c r="H11" s="32">
        <v>7.0000000000000007E-2</v>
      </c>
      <c r="I11" s="32">
        <v>33.031999999999996</v>
      </c>
      <c r="J11" s="30">
        <v>2.36</v>
      </c>
      <c r="K11" s="30">
        <v>0.11</v>
      </c>
      <c r="L11" s="30">
        <v>2.36</v>
      </c>
      <c r="M11" s="30">
        <v>0</v>
      </c>
      <c r="N11" s="30">
        <v>7.0000000000000007E-2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7.0000000000000007E-2</v>
      </c>
      <c r="U11" s="30">
        <v>0</v>
      </c>
      <c r="V11" s="30">
        <v>1.5</v>
      </c>
      <c r="W11" s="30">
        <v>1.2</v>
      </c>
      <c r="X11" s="30">
        <v>0</v>
      </c>
      <c r="Y11" s="30">
        <v>1.5</v>
      </c>
      <c r="Z11" s="30">
        <v>0.01</v>
      </c>
      <c r="AA11" s="30">
        <v>20</v>
      </c>
      <c r="AB11" s="30">
        <v>15</v>
      </c>
      <c r="AC11" s="30">
        <v>22.5</v>
      </c>
      <c r="AD11" s="30">
        <v>0.05</v>
      </c>
      <c r="AE11" s="30">
        <v>0</v>
      </c>
      <c r="AF11" s="30">
        <v>0.01</v>
      </c>
      <c r="AG11" s="30">
        <v>0.01</v>
      </c>
      <c r="AH11" s="30">
        <v>0.01</v>
      </c>
      <c r="AI11" s="30">
        <v>0</v>
      </c>
      <c r="AJ11" s="30">
        <v>0</v>
      </c>
      <c r="AK11" s="30">
        <v>0</v>
      </c>
      <c r="AL11" s="30">
        <v>0</v>
      </c>
      <c r="AM11" s="30">
        <v>3.8</v>
      </c>
      <c r="AN11" s="30">
        <v>2.25</v>
      </c>
      <c r="AO11" s="30">
        <v>0.85</v>
      </c>
      <c r="AP11" s="30">
        <v>2.35</v>
      </c>
      <c r="AQ11" s="30">
        <v>2.15</v>
      </c>
      <c r="AR11" s="30">
        <v>2.1</v>
      </c>
      <c r="AS11" s="30">
        <v>1.8</v>
      </c>
      <c r="AT11" s="30">
        <v>1.3</v>
      </c>
      <c r="AU11" s="30">
        <v>2.85</v>
      </c>
      <c r="AV11" s="30">
        <v>1.75</v>
      </c>
      <c r="AW11" s="30">
        <v>1.2</v>
      </c>
      <c r="AX11" s="30">
        <v>7.1</v>
      </c>
      <c r="AY11" s="30">
        <v>0</v>
      </c>
      <c r="AZ11" s="30">
        <v>2.4</v>
      </c>
      <c r="BA11" s="30">
        <v>2.7</v>
      </c>
      <c r="BB11" s="30">
        <v>2.1</v>
      </c>
      <c r="BC11" s="30">
        <v>0.5</v>
      </c>
      <c r="BD11" s="30">
        <v>0.13</v>
      </c>
      <c r="BE11" s="30">
        <v>0.06</v>
      </c>
      <c r="BF11" s="30">
        <v>0.03</v>
      </c>
      <c r="BG11" s="30">
        <v>0.08</v>
      </c>
      <c r="BH11" s="30">
        <v>0.09</v>
      </c>
      <c r="BI11" s="30">
        <v>0.4</v>
      </c>
      <c r="BJ11" s="30">
        <v>0</v>
      </c>
      <c r="BK11" s="30">
        <v>1.1000000000000001</v>
      </c>
      <c r="BL11" s="30">
        <v>0</v>
      </c>
      <c r="BM11" s="30">
        <v>0.34</v>
      </c>
      <c r="BN11" s="30">
        <v>0</v>
      </c>
      <c r="BO11" s="30">
        <v>0</v>
      </c>
      <c r="BP11" s="30">
        <v>0</v>
      </c>
      <c r="BQ11" s="30">
        <v>0</v>
      </c>
      <c r="BR11" s="30">
        <v>0.12</v>
      </c>
      <c r="BS11" s="30">
        <v>0.9</v>
      </c>
      <c r="BT11" s="30">
        <v>0</v>
      </c>
      <c r="BU11" s="30">
        <v>0</v>
      </c>
      <c r="BV11" s="30">
        <v>0.05</v>
      </c>
      <c r="BW11" s="30">
        <v>0</v>
      </c>
      <c r="BX11" s="30">
        <v>0</v>
      </c>
      <c r="BY11" s="30">
        <v>0</v>
      </c>
      <c r="BZ11" s="30">
        <v>0</v>
      </c>
      <c r="CA11" s="30">
        <v>0</v>
      </c>
      <c r="CB11" s="30">
        <v>1.25</v>
      </c>
      <c r="CC11" s="32">
        <v>0</v>
      </c>
      <c r="CE11" s="30">
        <v>22.5</v>
      </c>
      <c r="CG11" s="30">
        <v>0</v>
      </c>
      <c r="CH11" s="30">
        <v>0</v>
      </c>
      <c r="CI11" s="30">
        <v>0</v>
      </c>
      <c r="CJ11" s="30">
        <v>0</v>
      </c>
      <c r="CK11" s="30">
        <v>0</v>
      </c>
      <c r="CL11" s="30">
        <v>0</v>
      </c>
      <c r="CM11" s="30">
        <v>0</v>
      </c>
      <c r="CN11" s="30">
        <v>0</v>
      </c>
      <c r="CO11" s="30">
        <v>0</v>
      </c>
      <c r="CP11" s="30">
        <v>0</v>
      </c>
      <c r="CQ11" s="30">
        <v>0</v>
      </c>
    </row>
    <row r="12" spans="1:95" s="30" customFormat="1" ht="15" x14ac:dyDescent="0.25">
      <c r="A12" s="30" t="str">
        <f>"5/13"</f>
        <v>5/13</v>
      </c>
      <c r="B12" s="31" t="s">
        <v>94</v>
      </c>
      <c r="C12" s="32" t="str">
        <f>"5"</f>
        <v>5</v>
      </c>
      <c r="D12" s="32">
        <v>1.32</v>
      </c>
      <c r="E12" s="32">
        <v>1.32</v>
      </c>
      <c r="F12" s="32">
        <v>1.33</v>
      </c>
      <c r="G12" s="32">
        <v>0</v>
      </c>
      <c r="H12" s="32">
        <v>0</v>
      </c>
      <c r="I12" s="32">
        <v>17.53</v>
      </c>
      <c r="J12" s="30">
        <v>0.77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0.1</v>
      </c>
      <c r="T12" s="30">
        <v>0.22</v>
      </c>
      <c r="U12" s="30">
        <v>55</v>
      </c>
      <c r="V12" s="30">
        <v>5</v>
      </c>
      <c r="W12" s="30">
        <v>50</v>
      </c>
      <c r="X12" s="30">
        <v>2.75</v>
      </c>
      <c r="Y12" s="30">
        <v>30</v>
      </c>
      <c r="Z12" s="30">
        <v>0.04</v>
      </c>
      <c r="AA12" s="30">
        <v>10.5</v>
      </c>
      <c r="AB12" s="30">
        <v>8.5</v>
      </c>
      <c r="AC12" s="30">
        <v>11.9</v>
      </c>
      <c r="AD12" s="30">
        <v>0.02</v>
      </c>
      <c r="AE12" s="30">
        <v>0</v>
      </c>
      <c r="AF12" s="30">
        <v>0.02</v>
      </c>
      <c r="AG12" s="30">
        <v>0.01</v>
      </c>
      <c r="AH12" s="30">
        <v>0.34</v>
      </c>
      <c r="AI12" s="30">
        <v>0.04</v>
      </c>
      <c r="AJ12" s="30">
        <v>0</v>
      </c>
      <c r="AK12" s="30">
        <v>0</v>
      </c>
      <c r="AL12" s="30">
        <v>0</v>
      </c>
      <c r="AM12" s="30">
        <v>115</v>
      </c>
      <c r="AN12" s="30">
        <v>79</v>
      </c>
      <c r="AO12" s="30">
        <v>28</v>
      </c>
      <c r="AP12" s="30">
        <v>47.5</v>
      </c>
      <c r="AQ12" s="30">
        <v>35</v>
      </c>
      <c r="AR12" s="30">
        <v>67</v>
      </c>
      <c r="AS12" s="30">
        <v>38</v>
      </c>
      <c r="AT12" s="30">
        <v>43.5</v>
      </c>
      <c r="AU12" s="30">
        <v>78</v>
      </c>
      <c r="AV12" s="30">
        <v>35</v>
      </c>
      <c r="AW12" s="30">
        <v>25.5</v>
      </c>
      <c r="AX12" s="30">
        <v>258.5</v>
      </c>
      <c r="AY12" s="30">
        <v>0</v>
      </c>
      <c r="AZ12" s="30">
        <v>136.5</v>
      </c>
      <c r="BA12" s="30">
        <v>64.5</v>
      </c>
      <c r="BB12" s="30">
        <v>69.5</v>
      </c>
      <c r="BC12" s="30">
        <v>10.75</v>
      </c>
      <c r="BD12" s="30">
        <v>0</v>
      </c>
      <c r="BE12" s="30">
        <v>0.01</v>
      </c>
      <c r="BF12" s="30">
        <v>0.02</v>
      </c>
      <c r="BG12" s="30">
        <v>0.05</v>
      </c>
      <c r="BH12" s="30">
        <v>0.06</v>
      </c>
      <c r="BI12" s="30">
        <v>0.17</v>
      </c>
      <c r="BJ12" s="30">
        <v>0.02</v>
      </c>
      <c r="BK12" s="30">
        <v>0.35</v>
      </c>
      <c r="BL12" s="30">
        <v>0.01</v>
      </c>
      <c r="BM12" s="30">
        <v>0.08</v>
      </c>
      <c r="BN12" s="30">
        <v>0.01</v>
      </c>
      <c r="BO12" s="30">
        <v>0</v>
      </c>
      <c r="BP12" s="30">
        <v>0</v>
      </c>
      <c r="BQ12" s="30">
        <v>0.02</v>
      </c>
      <c r="BR12" s="30">
        <v>0.03</v>
      </c>
      <c r="BS12" s="30">
        <v>0.26</v>
      </c>
      <c r="BT12" s="30">
        <v>0</v>
      </c>
      <c r="BU12" s="30">
        <v>0</v>
      </c>
      <c r="BV12" s="30">
        <v>0.03</v>
      </c>
      <c r="BW12" s="30">
        <v>0</v>
      </c>
      <c r="BX12" s="30">
        <v>0</v>
      </c>
      <c r="BY12" s="30">
        <v>0</v>
      </c>
      <c r="BZ12" s="30">
        <v>0</v>
      </c>
      <c r="CA12" s="30">
        <v>0</v>
      </c>
      <c r="CB12" s="30">
        <v>2.04</v>
      </c>
      <c r="CC12" s="32">
        <v>3.21</v>
      </c>
      <c r="CE12" s="30">
        <v>11.92</v>
      </c>
      <c r="CG12" s="30">
        <v>0</v>
      </c>
      <c r="CH12" s="30">
        <v>0</v>
      </c>
      <c r="CI12" s="30">
        <v>0</v>
      </c>
      <c r="CJ12" s="30">
        <v>0</v>
      </c>
      <c r="CK12" s="30">
        <v>0</v>
      </c>
      <c r="CL12" s="30">
        <v>0</v>
      </c>
      <c r="CM12" s="30">
        <v>0</v>
      </c>
      <c r="CN12" s="30">
        <v>0</v>
      </c>
      <c r="CO12" s="30">
        <v>0</v>
      </c>
      <c r="CP12" s="30">
        <v>0</v>
      </c>
      <c r="CQ12" s="30">
        <v>0</v>
      </c>
    </row>
    <row r="13" spans="1:95" s="30" customFormat="1" ht="15" x14ac:dyDescent="0.25">
      <c r="A13" s="30" t="str">
        <f>"-"</f>
        <v>-</v>
      </c>
      <c r="B13" s="31" t="s">
        <v>95</v>
      </c>
      <c r="C13" s="32" t="str">
        <f>"30"</f>
        <v>30</v>
      </c>
      <c r="D13" s="32">
        <v>2.31</v>
      </c>
      <c r="E13" s="32">
        <v>0</v>
      </c>
      <c r="F13" s="32">
        <v>0.9</v>
      </c>
      <c r="G13" s="32">
        <v>0.9</v>
      </c>
      <c r="H13" s="32">
        <v>15.99</v>
      </c>
      <c r="I13" s="32">
        <v>80.855999999999995</v>
      </c>
      <c r="J13" s="30">
        <v>0.15</v>
      </c>
      <c r="K13" s="30">
        <v>0</v>
      </c>
      <c r="L13" s="30">
        <v>0</v>
      </c>
      <c r="M13" s="30">
        <v>0</v>
      </c>
      <c r="N13" s="30">
        <v>0.99</v>
      </c>
      <c r="O13" s="30">
        <v>14.04</v>
      </c>
      <c r="P13" s="30">
        <v>0.96</v>
      </c>
      <c r="Q13" s="30">
        <v>0</v>
      </c>
      <c r="R13" s="30">
        <v>0</v>
      </c>
      <c r="S13" s="30">
        <v>0.09</v>
      </c>
      <c r="T13" s="30">
        <v>0.48</v>
      </c>
      <c r="U13" s="30">
        <v>128.69999999999999</v>
      </c>
      <c r="V13" s="30">
        <v>39.299999999999997</v>
      </c>
      <c r="W13" s="30">
        <v>6.6</v>
      </c>
      <c r="X13" s="30">
        <v>9.9</v>
      </c>
      <c r="Y13" s="30">
        <v>25.5</v>
      </c>
      <c r="Z13" s="30">
        <v>0.6</v>
      </c>
      <c r="AA13" s="30">
        <v>0</v>
      </c>
      <c r="AB13" s="30">
        <v>0</v>
      </c>
      <c r="AC13" s="30">
        <v>0</v>
      </c>
      <c r="AD13" s="30">
        <v>0.51</v>
      </c>
      <c r="AE13" s="30">
        <v>0.05</v>
      </c>
      <c r="AF13" s="30">
        <v>0.02</v>
      </c>
      <c r="AG13" s="30">
        <v>0.48</v>
      </c>
      <c r="AH13" s="30">
        <v>0.9</v>
      </c>
      <c r="AI13" s="30">
        <v>0</v>
      </c>
      <c r="AJ13" s="30">
        <v>0</v>
      </c>
      <c r="AK13" s="30">
        <v>0</v>
      </c>
      <c r="AL13" s="30">
        <v>0</v>
      </c>
      <c r="AM13" s="30">
        <v>177.3</v>
      </c>
      <c r="AN13" s="30">
        <v>59.7</v>
      </c>
      <c r="AO13" s="30">
        <v>35.1</v>
      </c>
      <c r="AP13" s="30">
        <v>70.2</v>
      </c>
      <c r="AQ13" s="30">
        <v>26.4</v>
      </c>
      <c r="AR13" s="30">
        <v>126</v>
      </c>
      <c r="AS13" s="30">
        <v>78.3</v>
      </c>
      <c r="AT13" s="30">
        <v>108.9</v>
      </c>
      <c r="AU13" s="30">
        <v>90.3</v>
      </c>
      <c r="AV13" s="30">
        <v>48.3</v>
      </c>
      <c r="AW13" s="30">
        <v>84</v>
      </c>
      <c r="AX13" s="30">
        <v>697.5</v>
      </c>
      <c r="AY13" s="30">
        <v>0</v>
      </c>
      <c r="AZ13" s="30">
        <v>227.1</v>
      </c>
      <c r="BA13" s="30">
        <v>99.3</v>
      </c>
      <c r="BB13" s="30">
        <v>66.599999999999994</v>
      </c>
      <c r="BC13" s="30">
        <v>51.9</v>
      </c>
      <c r="BD13" s="30">
        <v>0</v>
      </c>
      <c r="BE13" s="30">
        <v>0</v>
      </c>
      <c r="BF13" s="30">
        <v>0</v>
      </c>
      <c r="BG13" s="30">
        <v>0</v>
      </c>
      <c r="BH13" s="30">
        <v>0</v>
      </c>
      <c r="BI13" s="30">
        <v>0.01</v>
      </c>
      <c r="BJ13" s="30">
        <v>0</v>
      </c>
      <c r="BK13" s="30">
        <v>0.1</v>
      </c>
      <c r="BL13" s="30">
        <v>0</v>
      </c>
      <c r="BM13" s="30">
        <v>0.05</v>
      </c>
      <c r="BN13" s="30">
        <v>0</v>
      </c>
      <c r="BO13" s="30">
        <v>0</v>
      </c>
      <c r="BP13" s="30">
        <v>0</v>
      </c>
      <c r="BQ13" s="30">
        <v>0</v>
      </c>
      <c r="BR13" s="30">
        <v>0</v>
      </c>
      <c r="BS13" s="30">
        <v>0.35</v>
      </c>
      <c r="BT13" s="30">
        <v>0</v>
      </c>
      <c r="BU13" s="30">
        <v>0</v>
      </c>
      <c r="BV13" s="30">
        <v>0.26</v>
      </c>
      <c r="BW13" s="30">
        <v>0.01</v>
      </c>
      <c r="BX13" s="30">
        <v>0</v>
      </c>
      <c r="BY13" s="30">
        <v>0</v>
      </c>
      <c r="BZ13" s="30">
        <v>0</v>
      </c>
      <c r="CA13" s="30">
        <v>0</v>
      </c>
      <c r="CB13" s="30">
        <v>10.23</v>
      </c>
      <c r="CC13" s="32">
        <v>3.06</v>
      </c>
      <c r="CE13" s="30">
        <v>0</v>
      </c>
      <c r="CG13" s="30">
        <v>0</v>
      </c>
      <c r="CH13" s="30">
        <v>0</v>
      </c>
      <c r="CI13" s="30">
        <v>0</v>
      </c>
      <c r="CJ13" s="30">
        <v>0</v>
      </c>
      <c r="CK13" s="30">
        <v>0</v>
      </c>
      <c r="CL13" s="30">
        <v>0</v>
      </c>
      <c r="CM13" s="30">
        <v>0</v>
      </c>
      <c r="CN13" s="30">
        <v>0</v>
      </c>
      <c r="CO13" s="30">
        <v>0</v>
      </c>
      <c r="CP13" s="30">
        <v>0</v>
      </c>
      <c r="CQ13" s="30">
        <v>0</v>
      </c>
    </row>
    <row r="14" spans="1:95" s="27" customFormat="1" ht="30" x14ac:dyDescent="0.25">
      <c r="A14" s="27" t="str">
        <f>"13/10"</f>
        <v>13/10</v>
      </c>
      <c r="B14" s="28" t="s">
        <v>96</v>
      </c>
      <c r="C14" s="29" t="str">
        <f>"180"</f>
        <v>180</v>
      </c>
      <c r="D14" s="29">
        <v>2.71</v>
      </c>
      <c r="E14" s="29">
        <v>2.61</v>
      </c>
      <c r="F14" s="29">
        <v>2.59</v>
      </c>
      <c r="G14" s="29">
        <v>0.06</v>
      </c>
      <c r="H14" s="29">
        <v>15.66</v>
      </c>
      <c r="I14" s="29">
        <v>93.913048000000003</v>
      </c>
      <c r="J14" s="27">
        <v>1.8</v>
      </c>
      <c r="K14" s="27">
        <v>0</v>
      </c>
      <c r="L14" s="27">
        <v>0</v>
      </c>
      <c r="M14" s="27">
        <v>0</v>
      </c>
      <c r="N14" s="27">
        <v>15.66</v>
      </c>
      <c r="O14" s="27">
        <v>0</v>
      </c>
      <c r="P14" s="27">
        <v>0</v>
      </c>
      <c r="Q14" s="27">
        <v>0</v>
      </c>
      <c r="R14" s="27">
        <v>0</v>
      </c>
      <c r="S14" s="27">
        <v>0.09</v>
      </c>
      <c r="T14" s="27">
        <v>0.64</v>
      </c>
      <c r="U14" s="27">
        <v>45</v>
      </c>
      <c r="V14" s="27">
        <v>115.98</v>
      </c>
      <c r="W14" s="27">
        <v>95.38</v>
      </c>
      <c r="X14" s="27">
        <v>10.96</v>
      </c>
      <c r="Y14" s="27">
        <v>70.47</v>
      </c>
      <c r="Z14" s="27">
        <v>0.11</v>
      </c>
      <c r="AA14" s="27">
        <v>10.8</v>
      </c>
      <c r="AB14" s="27">
        <v>7.2</v>
      </c>
      <c r="AC14" s="27">
        <v>19.8</v>
      </c>
      <c r="AD14" s="27">
        <v>0</v>
      </c>
      <c r="AE14" s="27">
        <v>0.03</v>
      </c>
      <c r="AF14" s="27">
        <v>0.11</v>
      </c>
      <c r="AG14" s="27">
        <v>7.0000000000000007E-2</v>
      </c>
      <c r="AH14" s="27">
        <v>0.72</v>
      </c>
      <c r="AI14" s="27">
        <v>0.47</v>
      </c>
      <c r="AJ14" s="27">
        <v>0</v>
      </c>
      <c r="AK14" s="27">
        <v>0</v>
      </c>
      <c r="AL14" s="27">
        <v>0</v>
      </c>
      <c r="AM14" s="27">
        <v>0</v>
      </c>
      <c r="AN14" s="27">
        <v>0</v>
      </c>
      <c r="AO14" s="27">
        <v>0</v>
      </c>
      <c r="AP14" s="27">
        <v>0</v>
      </c>
      <c r="AQ14" s="27">
        <v>0</v>
      </c>
      <c r="AR14" s="27">
        <v>0</v>
      </c>
      <c r="AS14" s="27">
        <v>0</v>
      </c>
      <c r="AT14" s="27">
        <v>0</v>
      </c>
      <c r="AU14" s="27">
        <v>0</v>
      </c>
      <c r="AV14" s="27">
        <v>0</v>
      </c>
      <c r="AW14" s="27">
        <v>0</v>
      </c>
      <c r="AX14" s="27">
        <v>0</v>
      </c>
      <c r="AY14" s="27">
        <v>0</v>
      </c>
      <c r="AZ14" s="27">
        <v>0</v>
      </c>
      <c r="BA14" s="27">
        <v>0</v>
      </c>
      <c r="BB14" s="27">
        <v>0</v>
      </c>
      <c r="BC14" s="27">
        <v>0</v>
      </c>
      <c r="BD14" s="27">
        <v>0</v>
      </c>
      <c r="BE14" s="27">
        <v>0</v>
      </c>
      <c r="BF14" s="27">
        <v>0</v>
      </c>
      <c r="BG14" s="27">
        <v>0</v>
      </c>
      <c r="BH14" s="27">
        <v>0</v>
      </c>
      <c r="BI14" s="27">
        <v>0</v>
      </c>
      <c r="BJ14" s="27">
        <v>0</v>
      </c>
      <c r="BK14" s="27">
        <v>0</v>
      </c>
      <c r="BL14" s="27">
        <v>0</v>
      </c>
      <c r="BM14" s="27">
        <v>0</v>
      </c>
      <c r="BN14" s="27">
        <v>0</v>
      </c>
      <c r="BO14" s="27">
        <v>0</v>
      </c>
      <c r="BP14" s="27">
        <v>0</v>
      </c>
      <c r="BQ14" s="27">
        <v>0</v>
      </c>
      <c r="BR14" s="27">
        <v>0</v>
      </c>
      <c r="BS14" s="27">
        <v>0</v>
      </c>
      <c r="BT14" s="27">
        <v>0</v>
      </c>
      <c r="BU14" s="27">
        <v>0</v>
      </c>
      <c r="BV14" s="27">
        <v>0</v>
      </c>
      <c r="BW14" s="27">
        <v>0</v>
      </c>
      <c r="BX14" s="27">
        <v>0</v>
      </c>
      <c r="BY14" s="27">
        <v>0</v>
      </c>
      <c r="BZ14" s="27">
        <v>0</v>
      </c>
      <c r="CA14" s="27">
        <v>0</v>
      </c>
      <c r="CB14" s="27">
        <v>178.7</v>
      </c>
      <c r="CC14" s="29">
        <v>5.59</v>
      </c>
      <c r="CE14" s="27">
        <v>12</v>
      </c>
      <c r="CG14" s="27">
        <v>0</v>
      </c>
      <c r="CH14" s="27">
        <v>0</v>
      </c>
      <c r="CI14" s="27">
        <v>0</v>
      </c>
      <c r="CJ14" s="27">
        <v>0</v>
      </c>
      <c r="CK14" s="27">
        <v>0</v>
      </c>
      <c r="CL14" s="27">
        <v>0</v>
      </c>
      <c r="CM14" s="27">
        <v>0</v>
      </c>
      <c r="CN14" s="27">
        <v>0</v>
      </c>
      <c r="CO14" s="27">
        <v>0</v>
      </c>
      <c r="CP14" s="27">
        <v>13</v>
      </c>
      <c r="CQ14" s="27">
        <v>0</v>
      </c>
    </row>
    <row r="15" spans="1:95" s="35" customFormat="1" ht="14.25" x14ac:dyDescent="0.2">
      <c r="B15" s="33" t="s">
        <v>97</v>
      </c>
      <c r="C15" s="34">
        <v>400</v>
      </c>
      <c r="D15" s="34">
        <v>11.62</v>
      </c>
      <c r="E15" s="34">
        <v>6.66</v>
      </c>
      <c r="F15" s="34">
        <v>13.93</v>
      </c>
      <c r="G15" s="34">
        <v>1.64</v>
      </c>
      <c r="H15" s="34">
        <v>60.66</v>
      </c>
      <c r="I15" s="34">
        <v>410.1</v>
      </c>
      <c r="J15" s="35">
        <v>8.84</v>
      </c>
      <c r="K15" s="35">
        <v>0.21</v>
      </c>
      <c r="L15" s="35">
        <v>4.57</v>
      </c>
      <c r="M15" s="35">
        <v>0</v>
      </c>
      <c r="N15" s="35">
        <v>25.2</v>
      </c>
      <c r="O15" s="35">
        <v>33.56</v>
      </c>
      <c r="P15" s="35">
        <v>1.9</v>
      </c>
      <c r="Q15" s="35">
        <v>0</v>
      </c>
      <c r="R15" s="35">
        <v>0</v>
      </c>
      <c r="S15" s="35">
        <v>0.37</v>
      </c>
      <c r="T15" s="35">
        <v>3.12</v>
      </c>
      <c r="U15" s="35">
        <v>553.36</v>
      </c>
      <c r="V15" s="35">
        <v>323.77999999999997</v>
      </c>
      <c r="W15" s="35">
        <v>258.33</v>
      </c>
      <c r="X15" s="35">
        <v>52.98</v>
      </c>
      <c r="Y15" s="35">
        <v>252.97</v>
      </c>
      <c r="Z15" s="35">
        <v>1.38</v>
      </c>
      <c r="AA15" s="35">
        <v>63.12</v>
      </c>
      <c r="AB15" s="35">
        <v>51.34</v>
      </c>
      <c r="AC15" s="35">
        <v>95.11</v>
      </c>
      <c r="AD15" s="35">
        <v>0.73</v>
      </c>
      <c r="AE15" s="35">
        <v>0.16</v>
      </c>
      <c r="AF15" s="35">
        <v>0.27</v>
      </c>
      <c r="AG15" s="35">
        <v>1.04</v>
      </c>
      <c r="AH15" s="35">
        <v>3.95</v>
      </c>
      <c r="AI15" s="35">
        <v>0.98</v>
      </c>
      <c r="AJ15" s="35">
        <v>0</v>
      </c>
      <c r="AK15" s="35">
        <v>0</v>
      </c>
      <c r="AL15" s="35">
        <v>0</v>
      </c>
      <c r="AM15" s="35">
        <v>615.17999999999995</v>
      </c>
      <c r="AN15" s="35">
        <v>223.21</v>
      </c>
      <c r="AO15" s="35">
        <v>131.54</v>
      </c>
      <c r="AP15" s="35">
        <v>215.89</v>
      </c>
      <c r="AQ15" s="35">
        <v>106.43</v>
      </c>
      <c r="AR15" s="35">
        <v>336.18</v>
      </c>
      <c r="AS15" s="35">
        <v>334.45</v>
      </c>
      <c r="AT15" s="35">
        <v>291.91000000000003</v>
      </c>
      <c r="AU15" s="35">
        <v>348.06</v>
      </c>
      <c r="AV15" s="35">
        <v>149.59</v>
      </c>
      <c r="AW15" s="35">
        <v>202.63</v>
      </c>
      <c r="AX15" s="35">
        <v>1470.62</v>
      </c>
      <c r="AY15" s="35">
        <v>0</v>
      </c>
      <c r="AZ15" s="35">
        <v>535.20000000000005</v>
      </c>
      <c r="BA15" s="35">
        <v>319.82</v>
      </c>
      <c r="BB15" s="35">
        <v>242.62</v>
      </c>
      <c r="BC15" s="35">
        <v>110.06</v>
      </c>
      <c r="BD15" s="35">
        <v>0.24</v>
      </c>
      <c r="BE15" s="35">
        <v>0.12</v>
      </c>
      <c r="BF15" s="35">
        <v>0.08</v>
      </c>
      <c r="BG15" s="35">
        <v>0.19</v>
      </c>
      <c r="BH15" s="35">
        <v>0.22</v>
      </c>
      <c r="BI15" s="35">
        <v>0.89</v>
      </c>
      <c r="BJ15" s="35">
        <v>0.02</v>
      </c>
      <c r="BK15" s="35">
        <v>2.48</v>
      </c>
      <c r="BL15" s="35">
        <v>0.01</v>
      </c>
      <c r="BM15" s="35">
        <v>0.75</v>
      </c>
      <c r="BN15" s="35">
        <v>0.01</v>
      </c>
      <c r="BO15" s="35">
        <v>0</v>
      </c>
      <c r="BP15" s="35">
        <v>0</v>
      </c>
      <c r="BQ15" s="35">
        <v>0.02</v>
      </c>
      <c r="BR15" s="35">
        <v>0.25</v>
      </c>
      <c r="BS15" s="35">
        <v>2.34</v>
      </c>
      <c r="BT15" s="35">
        <v>0</v>
      </c>
      <c r="BU15" s="35">
        <v>0</v>
      </c>
      <c r="BV15" s="35">
        <v>0.7</v>
      </c>
      <c r="BW15" s="35">
        <v>0.02</v>
      </c>
      <c r="BX15" s="35">
        <v>0</v>
      </c>
      <c r="BY15" s="35">
        <v>0</v>
      </c>
      <c r="BZ15" s="35">
        <v>0</v>
      </c>
      <c r="CA15" s="35">
        <v>0</v>
      </c>
      <c r="CB15" s="35">
        <v>342.42</v>
      </c>
      <c r="CC15" s="34">
        <f>SUM($CC$9:$CC$14)</f>
        <v>19.149999999999999</v>
      </c>
      <c r="CD15" s="35">
        <f>$I$15/$I$32*100</f>
        <v>30.37777777777778</v>
      </c>
      <c r="CE15" s="35">
        <v>71.67</v>
      </c>
      <c r="CG15" s="35">
        <v>8.26</v>
      </c>
      <c r="CH15" s="35">
        <v>1.84</v>
      </c>
      <c r="CI15" s="35">
        <v>5.05</v>
      </c>
      <c r="CJ15" s="35">
        <v>527.85</v>
      </c>
      <c r="CK15" s="35">
        <v>192.78</v>
      </c>
      <c r="CL15" s="35">
        <v>360.32</v>
      </c>
      <c r="CM15" s="35">
        <v>11.93</v>
      </c>
      <c r="CN15" s="35">
        <v>2.75</v>
      </c>
      <c r="CO15" s="35">
        <v>7.34</v>
      </c>
      <c r="CP15" s="35">
        <v>17.5</v>
      </c>
      <c r="CQ15" s="35">
        <v>0.72</v>
      </c>
    </row>
    <row r="16" spans="1:95" s="5" customFormat="1" ht="15" x14ac:dyDescent="0.25">
      <c r="B16" s="26" t="s">
        <v>98</v>
      </c>
      <c r="C16" s="8"/>
      <c r="D16" s="8"/>
      <c r="E16" s="8"/>
      <c r="F16" s="8"/>
      <c r="G16" s="8"/>
      <c r="H16" s="8"/>
      <c r="I16" s="8"/>
      <c r="CC16" s="8"/>
    </row>
    <row r="17" spans="1:95" s="27" customFormat="1" ht="15" x14ac:dyDescent="0.25">
      <c r="A17" s="27" t="str">
        <f>"-"</f>
        <v>-</v>
      </c>
      <c r="B17" s="28" t="s">
        <v>99</v>
      </c>
      <c r="C17" s="29" t="str">
        <f>"100"</f>
        <v>100</v>
      </c>
      <c r="D17" s="29">
        <v>0.4</v>
      </c>
      <c r="E17" s="29">
        <v>0</v>
      </c>
      <c r="F17" s="29">
        <v>0.3</v>
      </c>
      <c r="G17" s="29">
        <v>0.3</v>
      </c>
      <c r="H17" s="29">
        <v>13.1</v>
      </c>
      <c r="I17" s="29">
        <v>50.69</v>
      </c>
      <c r="J17" s="27">
        <v>0</v>
      </c>
      <c r="K17" s="27">
        <v>0</v>
      </c>
      <c r="L17" s="27">
        <v>0</v>
      </c>
      <c r="M17" s="27">
        <v>0</v>
      </c>
      <c r="N17" s="27">
        <v>9.8000000000000007</v>
      </c>
      <c r="O17" s="27">
        <v>0.5</v>
      </c>
      <c r="P17" s="27">
        <v>2.8</v>
      </c>
      <c r="Q17" s="27">
        <v>0</v>
      </c>
      <c r="R17" s="27">
        <v>0</v>
      </c>
      <c r="S17" s="27">
        <v>0.5</v>
      </c>
      <c r="T17" s="27">
        <v>0.7</v>
      </c>
      <c r="U17" s="27">
        <v>14</v>
      </c>
      <c r="V17" s="27">
        <v>155</v>
      </c>
      <c r="W17" s="27">
        <v>19</v>
      </c>
      <c r="X17" s="27">
        <v>12</v>
      </c>
      <c r="Y17" s="27">
        <v>16</v>
      </c>
      <c r="Z17" s="27">
        <v>2.2999999999999998</v>
      </c>
      <c r="AA17" s="27">
        <v>0</v>
      </c>
      <c r="AB17" s="27">
        <v>10</v>
      </c>
      <c r="AC17" s="27">
        <v>2</v>
      </c>
      <c r="AD17" s="27">
        <v>0.4</v>
      </c>
      <c r="AE17" s="27">
        <v>0.02</v>
      </c>
      <c r="AF17" s="27">
        <v>0.03</v>
      </c>
      <c r="AG17" s="27">
        <v>0.1</v>
      </c>
      <c r="AH17" s="27">
        <v>0.2</v>
      </c>
      <c r="AI17" s="27">
        <v>5</v>
      </c>
      <c r="AJ17" s="27">
        <v>0</v>
      </c>
      <c r="AK17" s="27">
        <v>25</v>
      </c>
      <c r="AL17" s="27">
        <v>25</v>
      </c>
      <c r="AM17" s="27">
        <v>23</v>
      </c>
      <c r="AN17" s="27">
        <v>25</v>
      </c>
      <c r="AO17" s="27">
        <v>5</v>
      </c>
      <c r="AP17" s="27">
        <v>28</v>
      </c>
      <c r="AQ17" s="27">
        <v>5</v>
      </c>
      <c r="AR17" s="27">
        <v>31</v>
      </c>
      <c r="AS17" s="27">
        <v>14</v>
      </c>
      <c r="AT17" s="27">
        <v>21</v>
      </c>
      <c r="AU17" s="27">
        <v>140</v>
      </c>
      <c r="AV17" s="27">
        <v>9</v>
      </c>
      <c r="AW17" s="27">
        <v>8</v>
      </c>
      <c r="AX17" s="27">
        <v>27</v>
      </c>
      <c r="AY17" s="27">
        <v>0</v>
      </c>
      <c r="AZ17" s="27">
        <v>7</v>
      </c>
      <c r="BA17" s="27">
        <v>16</v>
      </c>
      <c r="BB17" s="27">
        <v>12</v>
      </c>
      <c r="BC17" s="27">
        <v>3</v>
      </c>
      <c r="BD17" s="27">
        <v>0</v>
      </c>
      <c r="BE17" s="27">
        <v>0</v>
      </c>
      <c r="BF17" s="27">
        <v>0</v>
      </c>
      <c r="BG17" s="27">
        <v>0</v>
      </c>
      <c r="BH17" s="27">
        <v>0</v>
      </c>
      <c r="BI17" s="27">
        <v>0</v>
      </c>
      <c r="BJ17" s="27">
        <v>0</v>
      </c>
      <c r="BK17" s="27">
        <v>0</v>
      </c>
      <c r="BL17" s="27">
        <v>0</v>
      </c>
      <c r="BM17" s="27">
        <v>0</v>
      </c>
      <c r="BN17" s="27">
        <v>0</v>
      </c>
      <c r="BO17" s="27">
        <v>0</v>
      </c>
      <c r="BP17" s="27">
        <v>0</v>
      </c>
      <c r="BQ17" s="27">
        <v>0</v>
      </c>
      <c r="BR17" s="27">
        <v>0</v>
      </c>
      <c r="BS17" s="27">
        <v>0</v>
      </c>
      <c r="BT17" s="27">
        <v>0</v>
      </c>
      <c r="BU17" s="27">
        <v>0</v>
      </c>
      <c r="BV17" s="27">
        <v>0</v>
      </c>
      <c r="BW17" s="27">
        <v>0</v>
      </c>
      <c r="BX17" s="27">
        <v>0</v>
      </c>
      <c r="BY17" s="27">
        <v>0</v>
      </c>
      <c r="BZ17" s="27">
        <v>0</v>
      </c>
      <c r="CA17" s="27">
        <v>0</v>
      </c>
      <c r="CB17" s="27">
        <v>85</v>
      </c>
      <c r="CC17" s="29">
        <v>22</v>
      </c>
      <c r="CE17" s="27">
        <v>1.67</v>
      </c>
      <c r="CG17" s="27">
        <v>4</v>
      </c>
      <c r="CH17" s="27">
        <v>1</v>
      </c>
      <c r="CI17" s="27">
        <v>2.5</v>
      </c>
      <c r="CJ17" s="27">
        <v>200</v>
      </c>
      <c r="CK17" s="27">
        <v>82</v>
      </c>
      <c r="CL17" s="27">
        <v>141</v>
      </c>
      <c r="CM17" s="27">
        <v>12.6</v>
      </c>
      <c r="CN17" s="27">
        <v>12.6</v>
      </c>
      <c r="CO17" s="27">
        <v>12.6</v>
      </c>
      <c r="CP17" s="27">
        <v>0</v>
      </c>
      <c r="CQ17" s="27">
        <v>0</v>
      </c>
    </row>
    <row r="18" spans="1:95" s="35" customFormat="1" ht="14.25" x14ac:dyDescent="0.2">
      <c r="B18" s="33" t="s">
        <v>100</v>
      </c>
      <c r="C18" s="34">
        <v>100</v>
      </c>
      <c r="D18" s="34">
        <v>0.4</v>
      </c>
      <c r="E18" s="34">
        <v>0</v>
      </c>
      <c r="F18" s="34">
        <v>0.3</v>
      </c>
      <c r="G18" s="34">
        <v>0.3</v>
      </c>
      <c r="H18" s="34">
        <v>13.1</v>
      </c>
      <c r="I18" s="34">
        <v>50.69</v>
      </c>
      <c r="J18" s="35">
        <v>0</v>
      </c>
      <c r="K18" s="35">
        <v>0</v>
      </c>
      <c r="L18" s="35">
        <v>0</v>
      </c>
      <c r="M18" s="35">
        <v>0</v>
      </c>
      <c r="N18" s="35">
        <v>9.8000000000000007</v>
      </c>
      <c r="O18" s="35">
        <v>0.5</v>
      </c>
      <c r="P18" s="35">
        <v>2.8</v>
      </c>
      <c r="Q18" s="35">
        <v>0</v>
      </c>
      <c r="R18" s="35">
        <v>0</v>
      </c>
      <c r="S18" s="35">
        <v>0.5</v>
      </c>
      <c r="T18" s="35">
        <v>0.7</v>
      </c>
      <c r="U18" s="35">
        <v>14</v>
      </c>
      <c r="V18" s="35">
        <v>155</v>
      </c>
      <c r="W18" s="35">
        <v>19</v>
      </c>
      <c r="X18" s="35">
        <v>12</v>
      </c>
      <c r="Y18" s="35">
        <v>16</v>
      </c>
      <c r="Z18" s="35">
        <v>2.2999999999999998</v>
      </c>
      <c r="AA18" s="35">
        <v>0</v>
      </c>
      <c r="AB18" s="35">
        <v>10</v>
      </c>
      <c r="AC18" s="35">
        <v>2</v>
      </c>
      <c r="AD18" s="35">
        <v>0.4</v>
      </c>
      <c r="AE18" s="35">
        <v>0.02</v>
      </c>
      <c r="AF18" s="35">
        <v>0.03</v>
      </c>
      <c r="AG18" s="35">
        <v>0.1</v>
      </c>
      <c r="AH18" s="35">
        <v>0.2</v>
      </c>
      <c r="AI18" s="35">
        <v>5</v>
      </c>
      <c r="AJ18" s="35">
        <v>0</v>
      </c>
      <c r="AK18" s="35">
        <v>25</v>
      </c>
      <c r="AL18" s="35">
        <v>25</v>
      </c>
      <c r="AM18" s="35">
        <v>23</v>
      </c>
      <c r="AN18" s="35">
        <v>25</v>
      </c>
      <c r="AO18" s="35">
        <v>5</v>
      </c>
      <c r="AP18" s="35">
        <v>28</v>
      </c>
      <c r="AQ18" s="35">
        <v>5</v>
      </c>
      <c r="AR18" s="35">
        <v>31</v>
      </c>
      <c r="AS18" s="35">
        <v>14</v>
      </c>
      <c r="AT18" s="35">
        <v>21</v>
      </c>
      <c r="AU18" s="35">
        <v>140</v>
      </c>
      <c r="AV18" s="35">
        <v>9</v>
      </c>
      <c r="AW18" s="35">
        <v>8</v>
      </c>
      <c r="AX18" s="35">
        <v>27</v>
      </c>
      <c r="AY18" s="35">
        <v>0</v>
      </c>
      <c r="AZ18" s="35">
        <v>7</v>
      </c>
      <c r="BA18" s="35">
        <v>16</v>
      </c>
      <c r="BB18" s="35">
        <v>12</v>
      </c>
      <c r="BC18" s="35">
        <v>3</v>
      </c>
      <c r="BD18" s="35">
        <v>0</v>
      </c>
      <c r="BE18" s="35">
        <v>0</v>
      </c>
      <c r="BF18" s="35">
        <v>0</v>
      </c>
      <c r="BG18" s="35">
        <v>0</v>
      </c>
      <c r="BH18" s="35">
        <v>0</v>
      </c>
      <c r="BI18" s="35">
        <v>0</v>
      </c>
      <c r="BJ18" s="35">
        <v>0</v>
      </c>
      <c r="BK18" s="35">
        <v>0</v>
      </c>
      <c r="BL18" s="35">
        <v>0</v>
      </c>
      <c r="BM18" s="35">
        <v>0</v>
      </c>
      <c r="BN18" s="35">
        <v>0</v>
      </c>
      <c r="BO18" s="35">
        <v>0</v>
      </c>
      <c r="BP18" s="35">
        <v>0</v>
      </c>
      <c r="BQ18" s="35">
        <v>0</v>
      </c>
      <c r="BR18" s="35">
        <v>0</v>
      </c>
      <c r="BS18" s="35">
        <v>0</v>
      </c>
      <c r="BT18" s="35">
        <v>0</v>
      </c>
      <c r="BU18" s="35">
        <v>0</v>
      </c>
      <c r="BV18" s="35">
        <v>0</v>
      </c>
      <c r="BW18" s="35">
        <v>0</v>
      </c>
      <c r="BX18" s="35">
        <v>0</v>
      </c>
      <c r="BY18" s="35">
        <v>0</v>
      </c>
      <c r="BZ18" s="35">
        <v>0</v>
      </c>
      <c r="CA18" s="35">
        <v>0</v>
      </c>
      <c r="CB18" s="35">
        <v>85</v>
      </c>
      <c r="CC18" s="34">
        <f>SUM($CC$16:$CC$17)</f>
        <v>22</v>
      </c>
      <c r="CD18" s="35">
        <f>$I$18/$I$32*100</f>
        <v>3.7548148148148144</v>
      </c>
      <c r="CE18" s="35">
        <v>1.67</v>
      </c>
      <c r="CG18" s="35">
        <v>4</v>
      </c>
      <c r="CH18" s="35">
        <v>1</v>
      </c>
      <c r="CI18" s="35">
        <v>2.5</v>
      </c>
      <c r="CJ18" s="35">
        <v>200</v>
      </c>
      <c r="CK18" s="35">
        <v>82</v>
      </c>
      <c r="CL18" s="35">
        <v>141</v>
      </c>
      <c r="CM18" s="35">
        <v>12.6</v>
      </c>
      <c r="CN18" s="35">
        <v>12.6</v>
      </c>
      <c r="CO18" s="35">
        <v>12.6</v>
      </c>
      <c r="CP18" s="35">
        <v>0</v>
      </c>
      <c r="CQ18" s="35">
        <v>0</v>
      </c>
    </row>
    <row r="19" spans="1:95" s="5" customFormat="1" ht="15" x14ac:dyDescent="0.25">
      <c r="B19" s="26" t="s">
        <v>101</v>
      </c>
      <c r="C19" s="8"/>
      <c r="D19" s="8"/>
      <c r="E19" s="8"/>
      <c r="F19" s="8"/>
      <c r="G19" s="8"/>
      <c r="H19" s="8"/>
      <c r="I19" s="8"/>
      <c r="CC19" s="8"/>
    </row>
    <row r="20" spans="1:95" s="30" customFormat="1" ht="15" x14ac:dyDescent="0.25">
      <c r="A20" s="30" t="str">
        <f>"-"</f>
        <v>-</v>
      </c>
      <c r="B20" s="31" t="s">
        <v>102</v>
      </c>
      <c r="C20" s="32" t="str">
        <f>"30"</f>
        <v>30</v>
      </c>
      <c r="D20" s="32">
        <v>0.24</v>
      </c>
      <c r="E20" s="32">
        <v>0</v>
      </c>
      <c r="F20" s="32">
        <v>0.03</v>
      </c>
      <c r="G20" s="32">
        <v>0.03</v>
      </c>
      <c r="H20" s="32">
        <v>0.74</v>
      </c>
      <c r="I20" s="32">
        <v>4.2012599999999996</v>
      </c>
      <c r="J20" s="30">
        <v>0</v>
      </c>
      <c r="K20" s="30">
        <v>0</v>
      </c>
      <c r="L20" s="30">
        <v>0</v>
      </c>
      <c r="M20" s="30">
        <v>0</v>
      </c>
      <c r="N20" s="30">
        <v>0.47</v>
      </c>
      <c r="O20" s="30">
        <v>0.03</v>
      </c>
      <c r="P20" s="30">
        <v>0.24</v>
      </c>
      <c r="Q20" s="30">
        <v>0</v>
      </c>
      <c r="R20" s="30">
        <v>0</v>
      </c>
      <c r="S20" s="30">
        <v>0.21</v>
      </c>
      <c r="T20" s="30">
        <v>1.1499999999999999</v>
      </c>
      <c r="U20" s="30">
        <v>326.63</v>
      </c>
      <c r="V20" s="30">
        <v>41.45</v>
      </c>
      <c r="W20" s="30">
        <v>6.76</v>
      </c>
      <c r="X20" s="30">
        <v>4.12</v>
      </c>
      <c r="Y20" s="30">
        <v>7.06</v>
      </c>
      <c r="Z20" s="30">
        <v>0.18</v>
      </c>
      <c r="AA20" s="30">
        <v>0</v>
      </c>
      <c r="AB20" s="30">
        <v>8.82</v>
      </c>
      <c r="AC20" s="30">
        <v>1.5</v>
      </c>
      <c r="AD20" s="30">
        <v>0.03</v>
      </c>
      <c r="AE20" s="30">
        <v>0.01</v>
      </c>
      <c r="AF20" s="30">
        <v>0.01</v>
      </c>
      <c r="AG20" s="30">
        <v>0.03</v>
      </c>
      <c r="AH20" s="30">
        <v>0.06</v>
      </c>
      <c r="AI20" s="30">
        <v>1.47</v>
      </c>
      <c r="AJ20" s="30">
        <v>0</v>
      </c>
      <c r="AK20" s="30">
        <v>7.94</v>
      </c>
      <c r="AL20" s="30">
        <v>6.17</v>
      </c>
      <c r="AM20" s="30">
        <v>8.82</v>
      </c>
      <c r="AN20" s="30">
        <v>7.64</v>
      </c>
      <c r="AO20" s="30">
        <v>1.76</v>
      </c>
      <c r="AP20" s="30">
        <v>6.17</v>
      </c>
      <c r="AQ20" s="30">
        <v>1.47</v>
      </c>
      <c r="AR20" s="30">
        <v>5</v>
      </c>
      <c r="AS20" s="30">
        <v>0</v>
      </c>
      <c r="AT20" s="30">
        <v>0</v>
      </c>
      <c r="AU20" s="30">
        <v>0</v>
      </c>
      <c r="AV20" s="30">
        <v>0</v>
      </c>
      <c r="AW20" s="30">
        <v>0</v>
      </c>
      <c r="AX20" s="30">
        <v>0</v>
      </c>
      <c r="AY20" s="30">
        <v>0</v>
      </c>
      <c r="AZ20" s="30">
        <v>0</v>
      </c>
      <c r="BA20" s="30">
        <v>0</v>
      </c>
      <c r="BB20" s="30">
        <v>0</v>
      </c>
      <c r="BC20" s="30">
        <v>0</v>
      </c>
      <c r="BD20" s="30">
        <v>0</v>
      </c>
      <c r="BE20" s="30">
        <v>0</v>
      </c>
      <c r="BF20" s="30">
        <v>0</v>
      </c>
      <c r="BG20" s="30">
        <v>0</v>
      </c>
      <c r="BH20" s="30">
        <v>0</v>
      </c>
      <c r="BI20" s="30">
        <v>0</v>
      </c>
      <c r="BJ20" s="30">
        <v>0</v>
      </c>
      <c r="BK20" s="30">
        <v>0</v>
      </c>
      <c r="BL20" s="30">
        <v>0</v>
      </c>
      <c r="BM20" s="30">
        <v>0</v>
      </c>
      <c r="BN20" s="30">
        <v>0</v>
      </c>
      <c r="BO20" s="30">
        <v>0</v>
      </c>
      <c r="BP20" s="30">
        <v>0</v>
      </c>
      <c r="BQ20" s="30">
        <v>0</v>
      </c>
      <c r="BR20" s="30">
        <v>0</v>
      </c>
      <c r="BS20" s="30">
        <v>0</v>
      </c>
      <c r="BT20" s="30">
        <v>0</v>
      </c>
      <c r="BU20" s="30">
        <v>0</v>
      </c>
      <c r="BV20" s="30">
        <v>0</v>
      </c>
      <c r="BW20" s="30">
        <v>0</v>
      </c>
      <c r="BX20" s="30">
        <v>0</v>
      </c>
      <c r="BY20" s="30">
        <v>0</v>
      </c>
      <c r="BZ20" s="30">
        <v>0</v>
      </c>
      <c r="CA20" s="30">
        <v>0</v>
      </c>
      <c r="CB20" s="30">
        <v>27.6</v>
      </c>
      <c r="CC20" s="32">
        <v>7</v>
      </c>
      <c r="CE20" s="30">
        <v>1.47</v>
      </c>
      <c r="CG20" s="30">
        <v>0.9</v>
      </c>
      <c r="CH20" s="30">
        <v>0.9</v>
      </c>
      <c r="CI20" s="30">
        <v>0.9</v>
      </c>
      <c r="CJ20" s="30">
        <v>255</v>
      </c>
      <c r="CK20" s="30">
        <v>60</v>
      </c>
      <c r="CL20" s="30">
        <v>157.5</v>
      </c>
      <c r="CM20" s="30">
        <v>0.06</v>
      </c>
      <c r="CN20" s="30">
        <v>0.06</v>
      </c>
      <c r="CO20" s="30">
        <v>0.06</v>
      </c>
      <c r="CP20" s="30">
        <v>0</v>
      </c>
      <c r="CQ20" s="30">
        <v>0</v>
      </c>
    </row>
    <row r="21" spans="1:95" s="30" customFormat="1" ht="15" x14ac:dyDescent="0.25">
      <c r="A21" s="30" t="str">
        <f>"2/2"</f>
        <v>2/2</v>
      </c>
      <c r="B21" s="31" t="s">
        <v>103</v>
      </c>
      <c r="C21" s="32" t="str">
        <f>"180"</f>
        <v>180</v>
      </c>
      <c r="D21" s="32">
        <v>4.03</v>
      </c>
      <c r="E21" s="32">
        <v>2.54</v>
      </c>
      <c r="F21" s="32">
        <v>5.42</v>
      </c>
      <c r="G21" s="32">
        <v>4.16</v>
      </c>
      <c r="H21" s="32">
        <v>9.73</v>
      </c>
      <c r="I21" s="32">
        <v>100.67235544259646</v>
      </c>
      <c r="J21" s="30">
        <v>1.52</v>
      </c>
      <c r="K21" s="30">
        <v>2.6</v>
      </c>
      <c r="L21" s="30">
        <v>0</v>
      </c>
      <c r="M21" s="30">
        <v>0</v>
      </c>
      <c r="N21" s="30">
        <v>4.3099999999999996</v>
      </c>
      <c r="O21" s="30">
        <v>3.75</v>
      </c>
      <c r="P21" s="30">
        <v>1.67</v>
      </c>
      <c r="Q21" s="30">
        <v>0</v>
      </c>
      <c r="R21" s="30">
        <v>0</v>
      </c>
      <c r="S21" s="30">
        <v>0.23</v>
      </c>
      <c r="T21" s="30">
        <v>1.3</v>
      </c>
      <c r="U21" s="30">
        <v>167.96</v>
      </c>
      <c r="V21" s="30">
        <v>297.97000000000003</v>
      </c>
      <c r="W21" s="30">
        <v>31.12</v>
      </c>
      <c r="X21" s="30">
        <v>19.78</v>
      </c>
      <c r="Y21" s="30">
        <v>59.27</v>
      </c>
      <c r="Z21" s="30">
        <v>1.02</v>
      </c>
      <c r="AA21" s="30">
        <v>3</v>
      </c>
      <c r="AB21" s="30">
        <v>1162.94</v>
      </c>
      <c r="AC21" s="30">
        <v>247.21</v>
      </c>
      <c r="AD21" s="30">
        <v>1.96</v>
      </c>
      <c r="AE21" s="30">
        <v>0.04</v>
      </c>
      <c r="AF21" s="30">
        <v>0.05</v>
      </c>
      <c r="AG21" s="30">
        <v>0.82</v>
      </c>
      <c r="AH21" s="30">
        <v>1.89</v>
      </c>
      <c r="AI21" s="30">
        <v>7.94</v>
      </c>
      <c r="AJ21" s="30">
        <v>0</v>
      </c>
      <c r="AK21" s="30">
        <v>92.34</v>
      </c>
      <c r="AL21" s="30">
        <v>80.75</v>
      </c>
      <c r="AM21" s="30">
        <v>333.93</v>
      </c>
      <c r="AN21" s="30">
        <v>332.36</v>
      </c>
      <c r="AO21" s="30">
        <v>101.03</v>
      </c>
      <c r="AP21" s="30">
        <v>181.73</v>
      </c>
      <c r="AQ21" s="30">
        <v>49.39</v>
      </c>
      <c r="AR21" s="30">
        <v>177.03</v>
      </c>
      <c r="AS21" s="30">
        <v>240.33</v>
      </c>
      <c r="AT21" s="30">
        <v>257.57</v>
      </c>
      <c r="AU21" s="30">
        <v>463.14</v>
      </c>
      <c r="AV21" s="30">
        <v>137.27000000000001</v>
      </c>
      <c r="AW21" s="30">
        <v>200.85</v>
      </c>
      <c r="AX21" s="30">
        <v>798</v>
      </c>
      <c r="AY21" s="30">
        <v>41.76</v>
      </c>
      <c r="AZ21" s="30">
        <v>193.46</v>
      </c>
      <c r="BA21" s="30">
        <v>192.39</v>
      </c>
      <c r="BB21" s="30">
        <v>151.49</v>
      </c>
      <c r="BC21" s="30">
        <v>64.72</v>
      </c>
      <c r="BD21" s="30">
        <v>0</v>
      </c>
      <c r="BE21" s="30">
        <v>0</v>
      </c>
      <c r="BF21" s="30">
        <v>0</v>
      </c>
      <c r="BG21" s="30">
        <v>0</v>
      </c>
      <c r="BH21" s="30">
        <v>0</v>
      </c>
      <c r="BI21" s="30">
        <v>0</v>
      </c>
      <c r="BJ21" s="30">
        <v>0</v>
      </c>
      <c r="BK21" s="30">
        <v>0.23</v>
      </c>
      <c r="BL21" s="30">
        <v>0</v>
      </c>
      <c r="BM21" s="30">
        <v>0.15</v>
      </c>
      <c r="BN21" s="30">
        <v>0.01</v>
      </c>
      <c r="BO21" s="30">
        <v>0.02</v>
      </c>
      <c r="BP21" s="30">
        <v>0</v>
      </c>
      <c r="BQ21" s="30">
        <v>0</v>
      </c>
      <c r="BR21" s="30">
        <v>0</v>
      </c>
      <c r="BS21" s="30">
        <v>0.86</v>
      </c>
      <c r="BT21" s="30">
        <v>0</v>
      </c>
      <c r="BU21" s="30">
        <v>0</v>
      </c>
      <c r="BV21" s="30">
        <v>2.39</v>
      </c>
      <c r="BW21" s="30">
        <v>0</v>
      </c>
      <c r="BX21" s="30">
        <v>0</v>
      </c>
      <c r="BY21" s="30">
        <v>0</v>
      </c>
      <c r="BZ21" s="30">
        <v>0</v>
      </c>
      <c r="CA21" s="30">
        <v>0</v>
      </c>
      <c r="CB21" s="30">
        <v>229.93</v>
      </c>
      <c r="CC21" s="32">
        <v>15.84</v>
      </c>
      <c r="CE21" s="30">
        <v>196.82</v>
      </c>
      <c r="CG21" s="30">
        <v>23.68</v>
      </c>
      <c r="CH21" s="30">
        <v>14.64</v>
      </c>
      <c r="CI21" s="30">
        <v>19.16</v>
      </c>
      <c r="CJ21" s="30">
        <v>1281</v>
      </c>
      <c r="CK21" s="30">
        <v>552.67999999999995</v>
      </c>
      <c r="CL21" s="30">
        <v>916.84</v>
      </c>
      <c r="CM21" s="30">
        <v>43.3</v>
      </c>
      <c r="CN21" s="30">
        <v>25.86</v>
      </c>
      <c r="CO21" s="30">
        <v>34.590000000000003</v>
      </c>
      <c r="CP21" s="30">
        <v>0</v>
      </c>
      <c r="CQ21" s="30">
        <v>0.36</v>
      </c>
    </row>
    <row r="22" spans="1:95" s="30" customFormat="1" ht="15" x14ac:dyDescent="0.25">
      <c r="A22" s="30" t="str">
        <f>"67"</f>
        <v>67</v>
      </c>
      <c r="B22" s="31" t="s">
        <v>104</v>
      </c>
      <c r="C22" s="32" t="str">
        <f>"180"</f>
        <v>180</v>
      </c>
      <c r="D22" s="32">
        <v>11.35</v>
      </c>
      <c r="E22" s="32">
        <v>8.43</v>
      </c>
      <c r="F22" s="32">
        <v>19.78</v>
      </c>
      <c r="G22" s="32">
        <v>6.62</v>
      </c>
      <c r="H22" s="32">
        <v>27.86</v>
      </c>
      <c r="I22" s="32">
        <v>331.32362782245241</v>
      </c>
      <c r="J22" s="30">
        <v>9.7200000000000006</v>
      </c>
      <c r="K22" s="30">
        <v>4.16</v>
      </c>
      <c r="L22" s="30">
        <v>6.54</v>
      </c>
      <c r="M22" s="30">
        <v>0</v>
      </c>
      <c r="N22" s="30">
        <v>5.58</v>
      </c>
      <c r="O22" s="30">
        <v>19.329999999999998</v>
      </c>
      <c r="P22" s="30">
        <v>2.95</v>
      </c>
      <c r="Q22" s="30">
        <v>0</v>
      </c>
      <c r="R22" s="30">
        <v>0</v>
      </c>
      <c r="S22" s="30">
        <v>0.51</v>
      </c>
      <c r="T22" s="30">
        <v>2.71</v>
      </c>
      <c r="U22" s="30">
        <v>35.840000000000003</v>
      </c>
      <c r="V22" s="30">
        <v>948.37</v>
      </c>
      <c r="W22" s="30">
        <v>30.96</v>
      </c>
      <c r="X22" s="30">
        <v>51.05</v>
      </c>
      <c r="Y22" s="30">
        <v>173.05</v>
      </c>
      <c r="Z22" s="30">
        <v>2.56</v>
      </c>
      <c r="AA22" s="30">
        <v>28.77</v>
      </c>
      <c r="AB22" s="30">
        <v>3185.77</v>
      </c>
      <c r="AC22" s="30">
        <v>711.18</v>
      </c>
      <c r="AD22" s="30">
        <v>3.28</v>
      </c>
      <c r="AE22" s="30">
        <v>0.17</v>
      </c>
      <c r="AF22" s="30">
        <v>0.17</v>
      </c>
      <c r="AG22" s="30">
        <v>3.5</v>
      </c>
      <c r="AH22" s="30">
        <v>6.77</v>
      </c>
      <c r="AI22" s="30">
        <v>13.29</v>
      </c>
      <c r="AJ22" s="30">
        <v>0</v>
      </c>
      <c r="AK22" s="30">
        <v>0</v>
      </c>
      <c r="AL22" s="30">
        <v>0</v>
      </c>
      <c r="AM22" s="30">
        <v>710.34</v>
      </c>
      <c r="AN22" s="30">
        <v>765.01</v>
      </c>
      <c r="AO22" s="30">
        <v>205.24</v>
      </c>
      <c r="AP22" s="30">
        <v>405.99</v>
      </c>
      <c r="AQ22" s="30">
        <v>122.15</v>
      </c>
      <c r="AR22" s="30">
        <v>403.08</v>
      </c>
      <c r="AS22" s="30">
        <v>552.54999999999995</v>
      </c>
      <c r="AT22" s="30">
        <v>666.21</v>
      </c>
      <c r="AU22" s="30">
        <v>885.42</v>
      </c>
      <c r="AV22" s="30">
        <v>325.68</v>
      </c>
      <c r="AW22" s="30">
        <v>460.25</v>
      </c>
      <c r="AX22" s="30">
        <v>1671.85</v>
      </c>
      <c r="AY22" s="30">
        <v>122.11</v>
      </c>
      <c r="AZ22" s="30">
        <v>342.58</v>
      </c>
      <c r="BA22" s="30">
        <v>380.19</v>
      </c>
      <c r="BB22" s="30">
        <v>326.93</v>
      </c>
      <c r="BC22" s="30">
        <v>131</v>
      </c>
      <c r="BD22" s="30">
        <v>0.28000000000000003</v>
      </c>
      <c r="BE22" s="30">
        <v>0.13</v>
      </c>
      <c r="BF22" s="30">
        <v>7.0000000000000007E-2</v>
      </c>
      <c r="BG22" s="30">
        <v>0.16</v>
      </c>
      <c r="BH22" s="30">
        <v>0.18</v>
      </c>
      <c r="BI22" s="30">
        <v>0.84</v>
      </c>
      <c r="BJ22" s="30">
        <v>0</v>
      </c>
      <c r="BK22" s="30">
        <v>2.75</v>
      </c>
      <c r="BL22" s="30">
        <v>0</v>
      </c>
      <c r="BM22" s="30">
        <v>0.95</v>
      </c>
      <c r="BN22" s="30">
        <v>0.02</v>
      </c>
      <c r="BO22" s="30">
        <v>0.04</v>
      </c>
      <c r="BP22" s="30">
        <v>0</v>
      </c>
      <c r="BQ22" s="30">
        <v>0</v>
      </c>
      <c r="BR22" s="30">
        <v>0.25</v>
      </c>
      <c r="BS22" s="30">
        <v>3.35</v>
      </c>
      <c r="BT22" s="30">
        <v>0</v>
      </c>
      <c r="BU22" s="30">
        <v>0</v>
      </c>
      <c r="BV22" s="30">
        <v>3.77</v>
      </c>
      <c r="BW22" s="30">
        <v>0.01</v>
      </c>
      <c r="BX22" s="30">
        <v>0</v>
      </c>
      <c r="BY22" s="30">
        <v>0</v>
      </c>
      <c r="BZ22" s="30">
        <v>0</v>
      </c>
      <c r="CA22" s="30">
        <v>0</v>
      </c>
      <c r="CB22" s="30">
        <v>186.75</v>
      </c>
      <c r="CC22" s="32">
        <v>42.6</v>
      </c>
      <c r="CE22" s="30">
        <v>559.73</v>
      </c>
      <c r="CG22" s="30">
        <v>4.88</v>
      </c>
      <c r="CH22" s="30">
        <v>4.88</v>
      </c>
      <c r="CI22" s="30">
        <v>4.88</v>
      </c>
      <c r="CJ22" s="30">
        <v>1791.98</v>
      </c>
      <c r="CK22" s="30">
        <v>1045.3900000000001</v>
      </c>
      <c r="CL22" s="30">
        <v>1418.69</v>
      </c>
      <c r="CM22" s="30">
        <v>11.36</v>
      </c>
      <c r="CN22" s="30">
        <v>6.66</v>
      </c>
      <c r="CO22" s="30">
        <v>9.01</v>
      </c>
      <c r="CP22" s="30">
        <v>0</v>
      </c>
      <c r="CQ22" s="30">
        <v>0</v>
      </c>
    </row>
    <row r="23" spans="1:95" s="30" customFormat="1" ht="15" x14ac:dyDescent="0.25">
      <c r="A23" s="30" t="str">
        <f>"-"</f>
        <v>-</v>
      </c>
      <c r="B23" s="31" t="s">
        <v>105</v>
      </c>
      <c r="C23" s="32" t="str">
        <f>"30"</f>
        <v>30</v>
      </c>
      <c r="D23" s="32">
        <v>1.98</v>
      </c>
      <c r="E23" s="32">
        <v>0</v>
      </c>
      <c r="F23" s="32">
        <v>0.2</v>
      </c>
      <c r="G23" s="32">
        <v>0.2</v>
      </c>
      <c r="H23" s="32">
        <v>14.07</v>
      </c>
      <c r="I23" s="32">
        <v>67.170299999999997</v>
      </c>
      <c r="J23" s="30">
        <v>0</v>
      </c>
      <c r="K23" s="30">
        <v>0</v>
      </c>
      <c r="L23" s="30">
        <v>0</v>
      </c>
      <c r="M23" s="30">
        <v>0</v>
      </c>
      <c r="N23" s="30">
        <v>0.33</v>
      </c>
      <c r="O23" s="30">
        <v>13.68</v>
      </c>
      <c r="P23" s="30">
        <v>0.06</v>
      </c>
      <c r="Q23" s="30">
        <v>0</v>
      </c>
      <c r="R23" s="30">
        <v>0</v>
      </c>
      <c r="S23" s="30">
        <v>0</v>
      </c>
      <c r="T23" s="30">
        <v>0.54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  <c r="AG23" s="30">
        <v>0</v>
      </c>
      <c r="AH23" s="30">
        <v>0</v>
      </c>
      <c r="AI23" s="30">
        <v>0</v>
      </c>
      <c r="AJ23" s="30">
        <v>0</v>
      </c>
      <c r="AK23" s="30">
        <v>95.79</v>
      </c>
      <c r="AL23" s="30">
        <v>99.7</v>
      </c>
      <c r="AM23" s="30">
        <v>152.69</v>
      </c>
      <c r="AN23" s="30">
        <v>50.63</v>
      </c>
      <c r="AO23" s="30">
        <v>30.02</v>
      </c>
      <c r="AP23" s="30">
        <v>60.03</v>
      </c>
      <c r="AQ23" s="30">
        <v>22.71</v>
      </c>
      <c r="AR23" s="30">
        <v>108.58</v>
      </c>
      <c r="AS23" s="30">
        <v>67.34</v>
      </c>
      <c r="AT23" s="30">
        <v>93.96</v>
      </c>
      <c r="AU23" s="30">
        <v>77.52</v>
      </c>
      <c r="AV23" s="30">
        <v>40.72</v>
      </c>
      <c r="AW23" s="30">
        <v>72.040000000000006</v>
      </c>
      <c r="AX23" s="30">
        <v>602.39</v>
      </c>
      <c r="AY23" s="30">
        <v>0</v>
      </c>
      <c r="AZ23" s="30">
        <v>196.27</v>
      </c>
      <c r="BA23" s="30">
        <v>85.35</v>
      </c>
      <c r="BB23" s="30">
        <v>56.64</v>
      </c>
      <c r="BC23" s="30">
        <v>44.89</v>
      </c>
      <c r="BD23" s="30">
        <v>0</v>
      </c>
      <c r="BE23" s="30">
        <v>0</v>
      </c>
      <c r="BF23" s="30">
        <v>0</v>
      </c>
      <c r="BG23" s="30">
        <v>0</v>
      </c>
      <c r="BH23" s="30">
        <v>0</v>
      </c>
      <c r="BI23" s="30">
        <v>0</v>
      </c>
      <c r="BJ23" s="30">
        <v>0</v>
      </c>
      <c r="BK23" s="30">
        <v>0.02</v>
      </c>
      <c r="BL23" s="30">
        <v>0</v>
      </c>
      <c r="BM23" s="30">
        <v>0</v>
      </c>
      <c r="BN23" s="30">
        <v>0</v>
      </c>
      <c r="BO23" s="30">
        <v>0</v>
      </c>
      <c r="BP23" s="30">
        <v>0</v>
      </c>
      <c r="BQ23" s="30">
        <v>0</v>
      </c>
      <c r="BR23" s="30">
        <v>0</v>
      </c>
      <c r="BS23" s="30">
        <v>0.02</v>
      </c>
      <c r="BT23" s="30">
        <v>0</v>
      </c>
      <c r="BU23" s="30">
        <v>0</v>
      </c>
      <c r="BV23" s="30">
        <v>0.08</v>
      </c>
      <c r="BW23" s="30">
        <v>0</v>
      </c>
      <c r="BX23" s="30">
        <v>0</v>
      </c>
      <c r="BY23" s="30">
        <v>0</v>
      </c>
      <c r="BZ23" s="30">
        <v>0</v>
      </c>
      <c r="CA23" s="30">
        <v>0</v>
      </c>
      <c r="CB23" s="30">
        <v>11.73</v>
      </c>
      <c r="CC23" s="32">
        <v>2.1</v>
      </c>
      <c r="CE23" s="30">
        <v>0</v>
      </c>
      <c r="CG23" s="30">
        <v>0</v>
      </c>
      <c r="CH23" s="30">
        <v>0</v>
      </c>
      <c r="CI23" s="30">
        <v>0</v>
      </c>
      <c r="CJ23" s="30">
        <v>570</v>
      </c>
      <c r="CK23" s="30">
        <v>219.6</v>
      </c>
      <c r="CL23" s="30">
        <v>394.8</v>
      </c>
      <c r="CM23" s="30">
        <v>4.5599999999999996</v>
      </c>
      <c r="CN23" s="30">
        <v>4.5599999999999996</v>
      </c>
      <c r="CO23" s="30">
        <v>4.5599999999999996</v>
      </c>
      <c r="CP23" s="30">
        <v>0</v>
      </c>
      <c r="CQ23" s="30">
        <v>0</v>
      </c>
    </row>
    <row r="24" spans="1:95" s="30" customFormat="1" ht="15" x14ac:dyDescent="0.25">
      <c r="A24" s="30" t="str">
        <f>"-"</f>
        <v>-</v>
      </c>
      <c r="B24" s="31" t="s">
        <v>106</v>
      </c>
      <c r="C24" s="32" t="str">
        <f>"20"</f>
        <v>20</v>
      </c>
      <c r="D24" s="32">
        <v>1.32</v>
      </c>
      <c r="E24" s="32">
        <v>0</v>
      </c>
      <c r="F24" s="32">
        <v>0.24</v>
      </c>
      <c r="G24" s="32">
        <v>0.24</v>
      </c>
      <c r="H24" s="32">
        <v>8.34</v>
      </c>
      <c r="I24" s="32">
        <v>38.676000000000002</v>
      </c>
      <c r="J24" s="30">
        <v>0.04</v>
      </c>
      <c r="K24" s="30">
        <v>0</v>
      </c>
      <c r="L24" s="30">
        <v>0</v>
      </c>
      <c r="M24" s="30">
        <v>0</v>
      </c>
      <c r="N24" s="30">
        <v>0.24</v>
      </c>
      <c r="O24" s="30">
        <v>6.44</v>
      </c>
      <c r="P24" s="30">
        <v>1.66</v>
      </c>
      <c r="Q24" s="30">
        <v>0</v>
      </c>
      <c r="R24" s="30">
        <v>0</v>
      </c>
      <c r="S24" s="30">
        <v>0.2</v>
      </c>
      <c r="T24" s="30">
        <v>0.5</v>
      </c>
      <c r="U24" s="30">
        <v>122</v>
      </c>
      <c r="V24" s="30">
        <v>49</v>
      </c>
      <c r="W24" s="30">
        <v>7</v>
      </c>
      <c r="X24" s="30">
        <v>9.4</v>
      </c>
      <c r="Y24" s="30">
        <v>31.6</v>
      </c>
      <c r="Z24" s="30">
        <v>0.78</v>
      </c>
      <c r="AA24" s="30">
        <v>0</v>
      </c>
      <c r="AB24" s="30">
        <v>1</v>
      </c>
      <c r="AC24" s="30">
        <v>0.2</v>
      </c>
      <c r="AD24" s="30">
        <v>0.28000000000000003</v>
      </c>
      <c r="AE24" s="30">
        <v>0.04</v>
      </c>
      <c r="AF24" s="30">
        <v>0.02</v>
      </c>
      <c r="AG24" s="30">
        <v>0.14000000000000001</v>
      </c>
      <c r="AH24" s="30">
        <v>0.4</v>
      </c>
      <c r="AI24" s="30">
        <v>0</v>
      </c>
      <c r="AJ24" s="30">
        <v>0</v>
      </c>
      <c r="AK24" s="30">
        <v>64.400000000000006</v>
      </c>
      <c r="AL24" s="30">
        <v>49.6</v>
      </c>
      <c r="AM24" s="30">
        <v>85.4</v>
      </c>
      <c r="AN24" s="30">
        <v>44.6</v>
      </c>
      <c r="AO24" s="30">
        <v>18.600000000000001</v>
      </c>
      <c r="AP24" s="30">
        <v>39.6</v>
      </c>
      <c r="AQ24" s="30">
        <v>16</v>
      </c>
      <c r="AR24" s="30">
        <v>74.2</v>
      </c>
      <c r="AS24" s="30">
        <v>59.4</v>
      </c>
      <c r="AT24" s="30">
        <v>58.2</v>
      </c>
      <c r="AU24" s="30">
        <v>92.8</v>
      </c>
      <c r="AV24" s="30">
        <v>24.8</v>
      </c>
      <c r="AW24" s="30">
        <v>62</v>
      </c>
      <c r="AX24" s="30">
        <v>311.8</v>
      </c>
      <c r="AY24" s="30">
        <v>0</v>
      </c>
      <c r="AZ24" s="30">
        <v>105.2</v>
      </c>
      <c r="BA24" s="30">
        <v>58.2</v>
      </c>
      <c r="BB24" s="30">
        <v>36</v>
      </c>
      <c r="BC24" s="30">
        <v>26</v>
      </c>
      <c r="BD24" s="30">
        <v>0</v>
      </c>
      <c r="BE24" s="30">
        <v>0</v>
      </c>
      <c r="BF24" s="30">
        <v>0</v>
      </c>
      <c r="BG24" s="30">
        <v>0</v>
      </c>
      <c r="BH24" s="30">
        <v>0</v>
      </c>
      <c r="BI24" s="30">
        <v>0</v>
      </c>
      <c r="BJ24" s="30">
        <v>0</v>
      </c>
      <c r="BK24" s="30">
        <v>0.03</v>
      </c>
      <c r="BL24" s="30">
        <v>0</v>
      </c>
      <c r="BM24" s="30">
        <v>0</v>
      </c>
      <c r="BN24" s="30">
        <v>0</v>
      </c>
      <c r="BO24" s="30">
        <v>0</v>
      </c>
      <c r="BP24" s="30">
        <v>0</v>
      </c>
      <c r="BQ24" s="30">
        <v>0</v>
      </c>
      <c r="BR24" s="30">
        <v>0</v>
      </c>
      <c r="BS24" s="30">
        <v>0.02</v>
      </c>
      <c r="BT24" s="30">
        <v>0</v>
      </c>
      <c r="BU24" s="30">
        <v>0</v>
      </c>
      <c r="BV24" s="30">
        <v>0.1</v>
      </c>
      <c r="BW24" s="30">
        <v>0.02</v>
      </c>
      <c r="BX24" s="30">
        <v>0</v>
      </c>
      <c r="BY24" s="30">
        <v>0</v>
      </c>
      <c r="BZ24" s="30">
        <v>0</v>
      </c>
      <c r="CA24" s="30">
        <v>0</v>
      </c>
      <c r="CB24" s="30">
        <v>9.4</v>
      </c>
      <c r="CC24" s="32">
        <v>1.1200000000000001</v>
      </c>
      <c r="CE24" s="30">
        <v>0.17</v>
      </c>
      <c r="CG24" s="30">
        <v>2</v>
      </c>
      <c r="CH24" s="30">
        <v>2</v>
      </c>
      <c r="CI24" s="30">
        <v>2</v>
      </c>
      <c r="CJ24" s="30">
        <v>380</v>
      </c>
      <c r="CK24" s="30">
        <v>146.4</v>
      </c>
      <c r="CL24" s="30">
        <v>263.2</v>
      </c>
      <c r="CM24" s="30">
        <v>3.8</v>
      </c>
      <c r="CN24" s="30">
        <v>3.16</v>
      </c>
      <c r="CO24" s="30">
        <v>3.48</v>
      </c>
      <c r="CP24" s="30">
        <v>0</v>
      </c>
      <c r="CQ24" s="30">
        <v>0</v>
      </c>
    </row>
    <row r="25" spans="1:95" s="27" customFormat="1" ht="15" x14ac:dyDescent="0.25">
      <c r="A25" s="27" t="str">
        <f>"6/10"</f>
        <v>6/10</v>
      </c>
      <c r="B25" s="28" t="s">
        <v>107</v>
      </c>
      <c r="C25" s="29" t="str">
        <f>"180"</f>
        <v>180</v>
      </c>
      <c r="D25" s="29">
        <v>0.11</v>
      </c>
      <c r="E25" s="29">
        <v>0</v>
      </c>
      <c r="F25" s="29">
        <v>0.04</v>
      </c>
      <c r="G25" s="29">
        <v>0.04</v>
      </c>
      <c r="H25" s="29">
        <v>13.68</v>
      </c>
      <c r="I25" s="29">
        <v>53.013768000000006</v>
      </c>
      <c r="J25" s="27">
        <v>0.02</v>
      </c>
      <c r="K25" s="27">
        <v>0</v>
      </c>
      <c r="L25" s="27">
        <v>0</v>
      </c>
      <c r="M25" s="27">
        <v>0</v>
      </c>
      <c r="N25" s="27">
        <v>13.09</v>
      </c>
      <c r="O25" s="27">
        <v>0</v>
      </c>
      <c r="P25" s="27">
        <v>0.57999999999999996</v>
      </c>
      <c r="Q25" s="27">
        <v>0</v>
      </c>
      <c r="R25" s="27">
        <v>0</v>
      </c>
      <c r="S25" s="27">
        <v>0.45</v>
      </c>
      <c r="T25" s="27">
        <v>0.12</v>
      </c>
      <c r="U25" s="27">
        <v>3.86</v>
      </c>
      <c r="V25" s="27">
        <v>49.36</v>
      </c>
      <c r="W25" s="27">
        <v>6.63</v>
      </c>
      <c r="X25" s="27">
        <v>2.91</v>
      </c>
      <c r="Y25" s="27">
        <v>5.52</v>
      </c>
      <c r="Z25" s="27">
        <v>0.19</v>
      </c>
      <c r="AA25" s="27">
        <v>0</v>
      </c>
      <c r="AB25" s="27">
        <v>32.4</v>
      </c>
      <c r="AC25" s="27">
        <v>5.94</v>
      </c>
      <c r="AD25" s="27">
        <v>0.09</v>
      </c>
      <c r="AE25" s="27">
        <v>0</v>
      </c>
      <c r="AF25" s="27">
        <v>0</v>
      </c>
      <c r="AG25" s="27">
        <v>0.03</v>
      </c>
      <c r="AH25" s="27">
        <v>0.05</v>
      </c>
      <c r="AI25" s="27">
        <v>1.8</v>
      </c>
      <c r="AJ25" s="27">
        <v>0</v>
      </c>
      <c r="AK25" s="27">
        <v>0</v>
      </c>
      <c r="AL25" s="27">
        <v>0</v>
      </c>
      <c r="AM25" s="27">
        <v>0</v>
      </c>
      <c r="AN25" s="27">
        <v>0</v>
      </c>
      <c r="AO25" s="27">
        <v>0</v>
      </c>
      <c r="AP25" s="27">
        <v>0</v>
      </c>
      <c r="AQ25" s="27">
        <v>0</v>
      </c>
      <c r="AR25" s="27">
        <v>0</v>
      </c>
      <c r="AS25" s="27">
        <v>0</v>
      </c>
      <c r="AT25" s="27">
        <v>0</v>
      </c>
      <c r="AU25" s="27">
        <v>0</v>
      </c>
      <c r="AV25" s="27">
        <v>0</v>
      </c>
      <c r="AW25" s="27">
        <v>0</v>
      </c>
      <c r="AX25" s="27">
        <v>0</v>
      </c>
      <c r="AY25" s="27">
        <v>0</v>
      </c>
      <c r="AZ25" s="27">
        <v>0</v>
      </c>
      <c r="BA25" s="27">
        <v>0</v>
      </c>
      <c r="BB25" s="27">
        <v>0</v>
      </c>
      <c r="BC25" s="27">
        <v>0</v>
      </c>
      <c r="BD25" s="27">
        <v>0</v>
      </c>
      <c r="BE25" s="27">
        <v>0</v>
      </c>
      <c r="BF25" s="27">
        <v>0</v>
      </c>
      <c r="BG25" s="27">
        <v>0</v>
      </c>
      <c r="BH25" s="27">
        <v>0</v>
      </c>
      <c r="BI25" s="27">
        <v>0</v>
      </c>
      <c r="BJ25" s="27">
        <v>0</v>
      </c>
      <c r="BK25" s="27">
        <v>0</v>
      </c>
      <c r="BL25" s="27">
        <v>0</v>
      </c>
      <c r="BM25" s="27">
        <v>0</v>
      </c>
      <c r="BN25" s="27">
        <v>0</v>
      </c>
      <c r="BO25" s="27">
        <v>0</v>
      </c>
      <c r="BP25" s="27">
        <v>0</v>
      </c>
      <c r="BQ25" s="27">
        <v>0</v>
      </c>
      <c r="BR25" s="27">
        <v>0</v>
      </c>
      <c r="BS25" s="27">
        <v>0</v>
      </c>
      <c r="BT25" s="27">
        <v>0</v>
      </c>
      <c r="BU25" s="27">
        <v>0</v>
      </c>
      <c r="BV25" s="27">
        <v>0</v>
      </c>
      <c r="BW25" s="27">
        <v>0</v>
      </c>
      <c r="BX25" s="27">
        <v>0</v>
      </c>
      <c r="BY25" s="27">
        <v>0</v>
      </c>
      <c r="BZ25" s="27">
        <v>0</v>
      </c>
      <c r="CA25" s="27">
        <v>0</v>
      </c>
      <c r="CB25" s="27">
        <v>204.31</v>
      </c>
      <c r="CC25" s="29">
        <v>0.92</v>
      </c>
      <c r="CE25" s="27">
        <v>5.4</v>
      </c>
      <c r="CG25" s="27">
        <v>5.39</v>
      </c>
      <c r="CH25" s="27">
        <v>4.3099999999999996</v>
      </c>
      <c r="CI25" s="27">
        <v>4.8499999999999996</v>
      </c>
      <c r="CJ25" s="27">
        <v>490.5</v>
      </c>
      <c r="CK25" s="27">
        <v>189.36</v>
      </c>
      <c r="CL25" s="27">
        <v>339.93</v>
      </c>
      <c r="CM25" s="27">
        <v>41.99</v>
      </c>
      <c r="CN25" s="27">
        <v>24.98</v>
      </c>
      <c r="CO25" s="27">
        <v>33.49</v>
      </c>
      <c r="CP25" s="27">
        <v>12</v>
      </c>
      <c r="CQ25" s="27">
        <v>0</v>
      </c>
    </row>
    <row r="26" spans="1:95" s="35" customFormat="1" ht="14.25" x14ac:dyDescent="0.2">
      <c r="B26" s="33" t="s">
        <v>108</v>
      </c>
      <c r="C26" s="34">
        <v>620</v>
      </c>
      <c r="D26" s="34">
        <v>19.03</v>
      </c>
      <c r="E26" s="34">
        <v>10.97</v>
      </c>
      <c r="F26" s="34">
        <v>25.7</v>
      </c>
      <c r="G26" s="34">
        <v>11.28</v>
      </c>
      <c r="H26" s="34">
        <v>74.41</v>
      </c>
      <c r="I26" s="34">
        <v>595.05999999999995</v>
      </c>
      <c r="J26" s="35">
        <v>11.29</v>
      </c>
      <c r="K26" s="35">
        <v>6.76</v>
      </c>
      <c r="L26" s="35">
        <v>6.54</v>
      </c>
      <c r="M26" s="35">
        <v>0</v>
      </c>
      <c r="N26" s="35">
        <v>24.03</v>
      </c>
      <c r="O26" s="35">
        <v>43.22</v>
      </c>
      <c r="P26" s="35">
        <v>7.16</v>
      </c>
      <c r="Q26" s="35">
        <v>0</v>
      </c>
      <c r="R26" s="35">
        <v>0</v>
      </c>
      <c r="S26" s="35">
        <v>1.6</v>
      </c>
      <c r="T26" s="35">
        <v>6.31</v>
      </c>
      <c r="U26" s="35">
        <v>656.29</v>
      </c>
      <c r="V26" s="35">
        <v>1386.16</v>
      </c>
      <c r="W26" s="35">
        <v>82.48</v>
      </c>
      <c r="X26" s="35">
        <v>87.25</v>
      </c>
      <c r="Y26" s="35">
        <v>276.5</v>
      </c>
      <c r="Z26" s="35">
        <v>4.7300000000000004</v>
      </c>
      <c r="AA26" s="35">
        <v>31.77</v>
      </c>
      <c r="AB26" s="35">
        <v>4390.93</v>
      </c>
      <c r="AC26" s="35">
        <v>966.02</v>
      </c>
      <c r="AD26" s="35">
        <v>5.65</v>
      </c>
      <c r="AE26" s="35">
        <v>0.25</v>
      </c>
      <c r="AF26" s="35">
        <v>0.25</v>
      </c>
      <c r="AG26" s="35">
        <v>4.5199999999999996</v>
      </c>
      <c r="AH26" s="35">
        <v>9.18</v>
      </c>
      <c r="AI26" s="35">
        <v>24.5</v>
      </c>
      <c r="AJ26" s="35">
        <v>0</v>
      </c>
      <c r="AK26" s="35">
        <v>260.45999999999998</v>
      </c>
      <c r="AL26" s="35">
        <v>236.23</v>
      </c>
      <c r="AM26" s="35">
        <v>1291.17</v>
      </c>
      <c r="AN26" s="35">
        <v>1200.26</v>
      </c>
      <c r="AO26" s="35">
        <v>356.65</v>
      </c>
      <c r="AP26" s="35">
        <v>693.53</v>
      </c>
      <c r="AQ26" s="35">
        <v>211.71</v>
      </c>
      <c r="AR26" s="35">
        <v>767.89</v>
      </c>
      <c r="AS26" s="35">
        <v>919.62</v>
      </c>
      <c r="AT26" s="35">
        <v>1075.94</v>
      </c>
      <c r="AU26" s="35">
        <v>1518.88</v>
      </c>
      <c r="AV26" s="35">
        <v>528.47</v>
      </c>
      <c r="AW26" s="35">
        <v>795.13</v>
      </c>
      <c r="AX26" s="35">
        <v>3384.03</v>
      </c>
      <c r="AY26" s="35">
        <v>163.87</v>
      </c>
      <c r="AZ26" s="35">
        <v>837.52</v>
      </c>
      <c r="BA26" s="35">
        <v>716.13</v>
      </c>
      <c r="BB26" s="35">
        <v>571.04999999999995</v>
      </c>
      <c r="BC26" s="35">
        <v>266.61</v>
      </c>
      <c r="BD26" s="35">
        <v>0.28000000000000003</v>
      </c>
      <c r="BE26" s="35">
        <v>0.13</v>
      </c>
      <c r="BF26" s="35">
        <v>7.0000000000000007E-2</v>
      </c>
      <c r="BG26" s="35">
        <v>0.16</v>
      </c>
      <c r="BH26" s="35">
        <v>0.18</v>
      </c>
      <c r="BI26" s="35">
        <v>0.84</v>
      </c>
      <c r="BJ26" s="35">
        <v>0</v>
      </c>
      <c r="BK26" s="35">
        <v>3.03</v>
      </c>
      <c r="BL26" s="35">
        <v>0</v>
      </c>
      <c r="BM26" s="35">
        <v>1.1100000000000001</v>
      </c>
      <c r="BN26" s="35">
        <v>0.03</v>
      </c>
      <c r="BO26" s="35">
        <v>0.06</v>
      </c>
      <c r="BP26" s="35">
        <v>0</v>
      </c>
      <c r="BQ26" s="35">
        <v>0</v>
      </c>
      <c r="BR26" s="35">
        <v>0.26</v>
      </c>
      <c r="BS26" s="35">
        <v>4.26</v>
      </c>
      <c r="BT26" s="35">
        <v>0</v>
      </c>
      <c r="BU26" s="35">
        <v>0</v>
      </c>
      <c r="BV26" s="35">
        <v>6.34</v>
      </c>
      <c r="BW26" s="35">
        <v>0.03</v>
      </c>
      <c r="BX26" s="35">
        <v>0</v>
      </c>
      <c r="BY26" s="35">
        <v>0</v>
      </c>
      <c r="BZ26" s="35">
        <v>0</v>
      </c>
      <c r="CA26" s="35">
        <v>0</v>
      </c>
      <c r="CB26" s="35">
        <v>669.73</v>
      </c>
      <c r="CC26" s="34">
        <f>SUM($CC$19:$CC$25)</f>
        <v>69.58</v>
      </c>
      <c r="CD26" s="35">
        <f>$I$26/$I$32*100</f>
        <v>44.078518518518514</v>
      </c>
      <c r="CE26" s="35">
        <v>763.59</v>
      </c>
      <c r="CG26" s="35">
        <v>36.85</v>
      </c>
      <c r="CH26" s="35">
        <v>26.74</v>
      </c>
      <c r="CI26" s="35">
        <v>31.8</v>
      </c>
      <c r="CJ26" s="35">
        <v>4768.4799999999996</v>
      </c>
      <c r="CK26" s="35">
        <v>2213.4299999999998</v>
      </c>
      <c r="CL26" s="35">
        <v>3490.96</v>
      </c>
      <c r="CM26" s="35">
        <v>105.07</v>
      </c>
      <c r="CN26" s="35">
        <v>65.28</v>
      </c>
      <c r="CO26" s="35">
        <v>85.19</v>
      </c>
      <c r="CP26" s="35">
        <v>12</v>
      </c>
      <c r="CQ26" s="35">
        <v>0.36</v>
      </c>
    </row>
    <row r="27" spans="1:95" s="5" customFormat="1" ht="15" x14ac:dyDescent="0.25">
      <c r="B27" s="26" t="s">
        <v>109</v>
      </c>
      <c r="C27" s="8"/>
      <c r="D27" s="8"/>
      <c r="E27" s="8"/>
      <c r="F27" s="8"/>
      <c r="G27" s="8"/>
      <c r="H27" s="8"/>
      <c r="I27" s="8"/>
      <c r="CC27" s="8"/>
    </row>
    <row r="28" spans="1:95" s="30" customFormat="1" ht="15" x14ac:dyDescent="0.25">
      <c r="A28" s="30" t="str">
        <f>"-"</f>
        <v>-</v>
      </c>
      <c r="B28" s="31" t="s">
        <v>110</v>
      </c>
      <c r="C28" s="32" t="str">
        <f>"50"</f>
        <v>50</v>
      </c>
      <c r="D28" s="32">
        <v>3.75</v>
      </c>
      <c r="E28" s="32">
        <v>0</v>
      </c>
      <c r="F28" s="32">
        <v>4.9000000000000004</v>
      </c>
      <c r="G28" s="32">
        <v>0</v>
      </c>
      <c r="H28" s="32">
        <v>38.35</v>
      </c>
      <c r="I28" s="32">
        <v>211.13</v>
      </c>
      <c r="J28" s="30">
        <v>1.05</v>
      </c>
      <c r="K28" s="30">
        <v>0</v>
      </c>
      <c r="L28" s="30">
        <v>0</v>
      </c>
      <c r="M28" s="30">
        <v>0</v>
      </c>
      <c r="N28" s="30">
        <v>11.8</v>
      </c>
      <c r="O28" s="30">
        <v>25.4</v>
      </c>
      <c r="P28" s="30">
        <v>1.1499999999999999</v>
      </c>
      <c r="Q28" s="30">
        <v>0</v>
      </c>
      <c r="R28" s="30">
        <v>0</v>
      </c>
      <c r="S28" s="30">
        <v>0.25</v>
      </c>
      <c r="T28" s="30">
        <v>0.5</v>
      </c>
      <c r="U28" s="30">
        <v>165</v>
      </c>
      <c r="V28" s="30">
        <v>55</v>
      </c>
      <c r="W28" s="30">
        <v>14.5</v>
      </c>
      <c r="X28" s="30">
        <v>10</v>
      </c>
      <c r="Y28" s="30">
        <v>45</v>
      </c>
      <c r="Z28" s="30">
        <v>1.05</v>
      </c>
      <c r="AA28" s="30">
        <v>5</v>
      </c>
      <c r="AB28" s="30">
        <v>4</v>
      </c>
      <c r="AC28" s="30">
        <v>5.5</v>
      </c>
      <c r="AD28" s="30">
        <v>1.75</v>
      </c>
      <c r="AE28" s="30">
        <v>0.04</v>
      </c>
      <c r="AF28" s="30">
        <v>0.03</v>
      </c>
      <c r="AG28" s="30">
        <v>0.35</v>
      </c>
      <c r="AH28" s="30">
        <v>0.95</v>
      </c>
      <c r="AI28" s="30">
        <v>0</v>
      </c>
      <c r="AJ28" s="30">
        <v>0</v>
      </c>
      <c r="AK28" s="30">
        <v>623.5</v>
      </c>
      <c r="AL28" s="30">
        <v>463</v>
      </c>
      <c r="AM28" s="30">
        <v>797</v>
      </c>
      <c r="AN28" s="30">
        <v>716.5</v>
      </c>
      <c r="AO28" s="30">
        <v>219</v>
      </c>
      <c r="AP28" s="30">
        <v>406</v>
      </c>
      <c r="AQ28" s="30">
        <v>119</v>
      </c>
      <c r="AR28" s="30">
        <v>464</v>
      </c>
      <c r="AS28" s="30">
        <v>0</v>
      </c>
      <c r="AT28" s="30">
        <v>0</v>
      </c>
      <c r="AU28" s="30">
        <v>0</v>
      </c>
      <c r="AV28" s="30">
        <v>219.5</v>
      </c>
      <c r="AW28" s="30">
        <v>0</v>
      </c>
      <c r="AX28" s="30">
        <v>0</v>
      </c>
      <c r="AY28" s="30">
        <v>0</v>
      </c>
      <c r="AZ28" s="30">
        <v>0</v>
      </c>
      <c r="BA28" s="30">
        <v>0</v>
      </c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2.25</v>
      </c>
      <c r="CC28" s="32">
        <v>7.5</v>
      </c>
      <c r="CE28" s="30">
        <v>5.67</v>
      </c>
      <c r="CG28" s="30">
        <v>3.15</v>
      </c>
      <c r="CH28" s="30">
        <v>3.15</v>
      </c>
      <c r="CI28" s="30">
        <v>3.15</v>
      </c>
      <c r="CJ28" s="30">
        <v>1620</v>
      </c>
      <c r="CK28" s="30">
        <v>1035</v>
      </c>
      <c r="CL28" s="30">
        <v>1327.5</v>
      </c>
      <c r="CM28" s="30">
        <v>15.4</v>
      </c>
      <c r="CN28" s="30">
        <v>15.4</v>
      </c>
      <c r="CO28" s="30">
        <v>15.4</v>
      </c>
      <c r="CP28" s="30">
        <v>0</v>
      </c>
      <c r="CQ28" s="30">
        <v>0</v>
      </c>
    </row>
    <row r="29" spans="1:95" s="27" customFormat="1" ht="15" x14ac:dyDescent="0.25">
      <c r="A29" s="27" t="str">
        <f>"38/10"</f>
        <v>38/10</v>
      </c>
      <c r="B29" s="28" t="s">
        <v>111</v>
      </c>
      <c r="C29" s="29" t="str">
        <f>"200"</f>
        <v>200</v>
      </c>
      <c r="D29" s="29">
        <v>5.81</v>
      </c>
      <c r="E29" s="29">
        <v>5.81</v>
      </c>
      <c r="F29" s="29">
        <v>6.41</v>
      </c>
      <c r="G29" s="29">
        <v>0</v>
      </c>
      <c r="H29" s="29">
        <v>9.42</v>
      </c>
      <c r="I29" s="29">
        <v>117.41516999999999</v>
      </c>
      <c r="J29" s="27">
        <v>4.22</v>
      </c>
      <c r="K29" s="27">
        <v>0</v>
      </c>
      <c r="L29" s="27">
        <v>0</v>
      </c>
      <c r="M29" s="27">
        <v>0</v>
      </c>
      <c r="N29" s="27">
        <v>9.42</v>
      </c>
      <c r="O29" s="27">
        <v>0</v>
      </c>
      <c r="P29" s="27">
        <v>0</v>
      </c>
      <c r="Q29" s="27">
        <v>0</v>
      </c>
      <c r="R29" s="27">
        <v>0</v>
      </c>
      <c r="S29" s="27">
        <v>0.21</v>
      </c>
      <c r="T29" s="27">
        <v>1.48</v>
      </c>
      <c r="U29" s="27">
        <v>94.95</v>
      </c>
      <c r="V29" s="27">
        <v>277.25</v>
      </c>
      <c r="W29" s="27">
        <v>227.88</v>
      </c>
      <c r="X29" s="27">
        <v>26.59</v>
      </c>
      <c r="Y29" s="27">
        <v>161.41999999999999</v>
      </c>
      <c r="Z29" s="27">
        <v>0.19</v>
      </c>
      <c r="AA29" s="27">
        <v>40.090000000000003</v>
      </c>
      <c r="AB29" s="27">
        <v>18.989999999999998</v>
      </c>
      <c r="AC29" s="27">
        <v>46.42</v>
      </c>
      <c r="AD29" s="27">
        <v>0</v>
      </c>
      <c r="AE29" s="27">
        <v>7.0000000000000007E-2</v>
      </c>
      <c r="AF29" s="27">
        <v>0.27</v>
      </c>
      <c r="AG29" s="27">
        <v>0.19</v>
      </c>
      <c r="AH29" s="27">
        <v>1.69</v>
      </c>
      <c r="AI29" s="27">
        <v>1.37</v>
      </c>
      <c r="AJ29" s="27">
        <v>0</v>
      </c>
      <c r="AK29" s="27">
        <v>326.73</v>
      </c>
      <c r="AL29" s="27">
        <v>322.72000000000003</v>
      </c>
      <c r="AM29" s="27">
        <v>553.24</v>
      </c>
      <c r="AN29" s="27">
        <v>445</v>
      </c>
      <c r="AO29" s="27">
        <v>148.33000000000001</v>
      </c>
      <c r="AP29" s="27">
        <v>260.58999999999997</v>
      </c>
      <c r="AQ29" s="27">
        <v>86.19</v>
      </c>
      <c r="AR29" s="27">
        <v>292.66000000000003</v>
      </c>
      <c r="AS29" s="27">
        <v>0</v>
      </c>
      <c r="AT29" s="27">
        <v>0</v>
      </c>
      <c r="AU29" s="27">
        <v>0</v>
      </c>
      <c r="AV29" s="27">
        <v>0</v>
      </c>
      <c r="AW29" s="27">
        <v>0</v>
      </c>
      <c r="AX29" s="27">
        <v>0</v>
      </c>
      <c r="AY29" s="27">
        <v>0</v>
      </c>
      <c r="AZ29" s="27">
        <v>0</v>
      </c>
      <c r="BA29" s="27">
        <v>0</v>
      </c>
      <c r="BB29" s="27">
        <v>368.83</v>
      </c>
      <c r="BC29" s="27">
        <v>52.12</v>
      </c>
      <c r="BD29" s="27">
        <v>0</v>
      </c>
      <c r="BE29" s="27">
        <v>0</v>
      </c>
      <c r="BF29" s="27">
        <v>0</v>
      </c>
      <c r="BG29" s="27">
        <v>0</v>
      </c>
      <c r="BH29" s="27">
        <v>0</v>
      </c>
      <c r="BI29" s="27">
        <v>0</v>
      </c>
      <c r="BJ29" s="27">
        <v>0</v>
      </c>
      <c r="BK29" s="27">
        <v>0</v>
      </c>
      <c r="BL29" s="27">
        <v>0</v>
      </c>
      <c r="BM29" s="27">
        <v>0</v>
      </c>
      <c r="BN29" s="27">
        <v>0</v>
      </c>
      <c r="BO29" s="27">
        <v>0</v>
      </c>
      <c r="BP29" s="27">
        <v>0</v>
      </c>
      <c r="BQ29" s="27">
        <v>0</v>
      </c>
      <c r="BR29" s="27">
        <v>0</v>
      </c>
      <c r="BS29" s="27">
        <v>0</v>
      </c>
      <c r="BT29" s="27">
        <v>0</v>
      </c>
      <c r="BU29" s="27">
        <v>0</v>
      </c>
      <c r="BV29" s="27">
        <v>0</v>
      </c>
      <c r="BW29" s="27">
        <v>0</v>
      </c>
      <c r="BX29" s="27">
        <v>0</v>
      </c>
      <c r="BY29" s="27">
        <v>0</v>
      </c>
      <c r="BZ29" s="27">
        <v>0</v>
      </c>
      <c r="CA29" s="27">
        <v>0</v>
      </c>
      <c r="CB29" s="27">
        <v>186.52</v>
      </c>
      <c r="CC29" s="29">
        <v>10.76</v>
      </c>
      <c r="CE29" s="27">
        <v>43.26</v>
      </c>
      <c r="CG29" s="27">
        <v>18.989999999999998</v>
      </c>
      <c r="CH29" s="27">
        <v>4.22</v>
      </c>
      <c r="CI29" s="27">
        <v>11.61</v>
      </c>
      <c r="CJ29" s="27">
        <v>1213.25</v>
      </c>
      <c r="CK29" s="27">
        <v>443.1</v>
      </c>
      <c r="CL29" s="27">
        <v>828.18</v>
      </c>
      <c r="CM29" s="27">
        <v>27.43</v>
      </c>
      <c r="CN29" s="27">
        <v>6.33</v>
      </c>
      <c r="CO29" s="27">
        <v>16.88</v>
      </c>
      <c r="CP29" s="27">
        <v>0</v>
      </c>
      <c r="CQ29" s="27">
        <v>0</v>
      </c>
    </row>
    <row r="30" spans="1:95" s="35" customFormat="1" ht="14.25" x14ac:dyDescent="0.2">
      <c r="B30" s="33" t="s">
        <v>112</v>
      </c>
      <c r="C30" s="34">
        <v>250</v>
      </c>
      <c r="D30" s="34">
        <v>9.56</v>
      </c>
      <c r="E30" s="34">
        <v>5.81</v>
      </c>
      <c r="F30" s="34">
        <v>11.31</v>
      </c>
      <c r="G30" s="34">
        <v>0</v>
      </c>
      <c r="H30" s="34">
        <v>47.77</v>
      </c>
      <c r="I30" s="34">
        <v>328.55</v>
      </c>
      <c r="J30" s="35">
        <v>5.27</v>
      </c>
      <c r="K30" s="35">
        <v>0</v>
      </c>
      <c r="L30" s="35">
        <v>0</v>
      </c>
      <c r="M30" s="35">
        <v>0</v>
      </c>
      <c r="N30" s="35">
        <v>21.22</v>
      </c>
      <c r="O30" s="35">
        <v>25.4</v>
      </c>
      <c r="P30" s="35">
        <v>1.1499999999999999</v>
      </c>
      <c r="Q30" s="35">
        <v>0</v>
      </c>
      <c r="R30" s="35">
        <v>0</v>
      </c>
      <c r="S30" s="35">
        <v>0.46</v>
      </c>
      <c r="T30" s="35">
        <v>1.98</v>
      </c>
      <c r="U30" s="35">
        <v>259.95</v>
      </c>
      <c r="V30" s="35">
        <v>332.25</v>
      </c>
      <c r="W30" s="35">
        <v>242.38</v>
      </c>
      <c r="X30" s="35">
        <v>36.590000000000003</v>
      </c>
      <c r="Y30" s="35">
        <v>206.42</v>
      </c>
      <c r="Z30" s="35">
        <v>1.24</v>
      </c>
      <c r="AA30" s="35">
        <v>45.09</v>
      </c>
      <c r="AB30" s="35">
        <v>22.99</v>
      </c>
      <c r="AC30" s="35">
        <v>51.92</v>
      </c>
      <c r="AD30" s="35">
        <v>1.75</v>
      </c>
      <c r="AE30" s="35">
        <v>0.11</v>
      </c>
      <c r="AF30" s="35">
        <v>0.28999999999999998</v>
      </c>
      <c r="AG30" s="35">
        <v>0.54</v>
      </c>
      <c r="AH30" s="35">
        <v>2.64</v>
      </c>
      <c r="AI30" s="35">
        <v>1.37</v>
      </c>
      <c r="AJ30" s="35">
        <v>0</v>
      </c>
      <c r="AK30" s="35">
        <v>950.23</v>
      </c>
      <c r="AL30" s="35">
        <v>785.72</v>
      </c>
      <c r="AM30" s="35">
        <v>1350.24</v>
      </c>
      <c r="AN30" s="35">
        <v>1161.5</v>
      </c>
      <c r="AO30" s="35">
        <v>367.33</v>
      </c>
      <c r="AP30" s="35">
        <v>666.59</v>
      </c>
      <c r="AQ30" s="35">
        <v>205.19</v>
      </c>
      <c r="AR30" s="35">
        <v>756.66</v>
      </c>
      <c r="AS30" s="35">
        <v>0</v>
      </c>
      <c r="AT30" s="35">
        <v>0</v>
      </c>
      <c r="AU30" s="35">
        <v>0</v>
      </c>
      <c r="AV30" s="35">
        <v>219.5</v>
      </c>
      <c r="AW30" s="35">
        <v>0</v>
      </c>
      <c r="AX30" s="35">
        <v>0</v>
      </c>
      <c r="AY30" s="35">
        <v>0</v>
      </c>
      <c r="AZ30" s="35">
        <v>0</v>
      </c>
      <c r="BA30" s="35">
        <v>0</v>
      </c>
      <c r="BB30" s="35">
        <v>368.83</v>
      </c>
      <c r="BC30" s="35">
        <v>52.12</v>
      </c>
      <c r="BD30" s="35">
        <v>0</v>
      </c>
      <c r="BE30" s="35">
        <v>0</v>
      </c>
      <c r="BF30" s="35">
        <v>0</v>
      </c>
      <c r="BG30" s="35">
        <v>0</v>
      </c>
      <c r="BH30" s="35">
        <v>0</v>
      </c>
      <c r="BI30" s="35">
        <v>0</v>
      </c>
      <c r="BJ30" s="35">
        <v>0</v>
      </c>
      <c r="BK30" s="35">
        <v>0</v>
      </c>
      <c r="BL30" s="35">
        <v>0</v>
      </c>
      <c r="BM30" s="35">
        <v>0</v>
      </c>
      <c r="BN30" s="35">
        <v>0</v>
      </c>
      <c r="BO30" s="35">
        <v>0</v>
      </c>
      <c r="BP30" s="35">
        <v>0</v>
      </c>
      <c r="BQ30" s="35">
        <v>0</v>
      </c>
      <c r="BR30" s="35">
        <v>0</v>
      </c>
      <c r="BS30" s="35">
        <v>0</v>
      </c>
      <c r="BT30" s="35">
        <v>0</v>
      </c>
      <c r="BU30" s="35">
        <v>0</v>
      </c>
      <c r="BV30" s="35">
        <v>0</v>
      </c>
      <c r="BW30" s="35">
        <v>0</v>
      </c>
      <c r="BX30" s="35">
        <v>0</v>
      </c>
      <c r="BY30" s="35">
        <v>0</v>
      </c>
      <c r="BZ30" s="35">
        <v>0</v>
      </c>
      <c r="CA30" s="35">
        <v>0</v>
      </c>
      <c r="CB30" s="35">
        <v>188.77</v>
      </c>
      <c r="CC30" s="34">
        <f>SUM($CC$27:$CC$29)</f>
        <v>18.259999999999998</v>
      </c>
      <c r="CD30" s="35">
        <f>$I$30/$I$32*100</f>
        <v>24.337037037037039</v>
      </c>
      <c r="CE30" s="35">
        <v>48.92</v>
      </c>
      <c r="CG30" s="35">
        <v>22.14</v>
      </c>
      <c r="CH30" s="35">
        <v>7.37</v>
      </c>
      <c r="CI30" s="35">
        <v>14.76</v>
      </c>
      <c r="CJ30" s="35">
        <v>2833.25</v>
      </c>
      <c r="CK30" s="35">
        <v>1478.1</v>
      </c>
      <c r="CL30" s="35">
        <v>2155.6799999999998</v>
      </c>
      <c r="CM30" s="35">
        <v>42.83</v>
      </c>
      <c r="CN30" s="35">
        <v>21.73</v>
      </c>
      <c r="CO30" s="35">
        <v>32.28</v>
      </c>
      <c r="CP30" s="35">
        <v>0</v>
      </c>
      <c r="CQ30" s="35">
        <v>0</v>
      </c>
    </row>
    <row r="31" spans="1:95" s="35" customFormat="1" ht="14.25" x14ac:dyDescent="0.2">
      <c r="B31" s="33" t="s">
        <v>113</v>
      </c>
      <c r="C31" s="34"/>
      <c r="D31" s="34">
        <v>40.61</v>
      </c>
      <c r="E31" s="34">
        <v>23.44</v>
      </c>
      <c r="F31" s="34">
        <v>51.24</v>
      </c>
      <c r="G31" s="34">
        <v>13.22</v>
      </c>
      <c r="H31" s="34">
        <v>195.94</v>
      </c>
      <c r="I31" s="34">
        <v>1384.39</v>
      </c>
      <c r="J31" s="35">
        <v>25.41</v>
      </c>
      <c r="K31" s="35">
        <v>6.97</v>
      </c>
      <c r="L31" s="35">
        <v>11.1</v>
      </c>
      <c r="M31" s="35">
        <v>0</v>
      </c>
      <c r="N31" s="35">
        <v>80.260000000000005</v>
      </c>
      <c r="O31" s="35">
        <v>102.68</v>
      </c>
      <c r="P31" s="35">
        <v>13</v>
      </c>
      <c r="Q31" s="35">
        <v>0</v>
      </c>
      <c r="R31" s="35">
        <v>0</v>
      </c>
      <c r="S31" s="35">
        <v>2.93</v>
      </c>
      <c r="T31" s="35">
        <v>12.11</v>
      </c>
      <c r="U31" s="35">
        <v>1483.6</v>
      </c>
      <c r="V31" s="35">
        <v>2197.19</v>
      </c>
      <c r="W31" s="35">
        <v>602.19000000000005</v>
      </c>
      <c r="X31" s="35">
        <v>188.82</v>
      </c>
      <c r="Y31" s="35">
        <v>751.89</v>
      </c>
      <c r="Z31" s="35">
        <v>9.64</v>
      </c>
      <c r="AA31" s="35">
        <v>139.97</v>
      </c>
      <c r="AB31" s="35">
        <v>4475.26</v>
      </c>
      <c r="AC31" s="35">
        <v>1115.06</v>
      </c>
      <c r="AD31" s="35">
        <v>8.5299999999999994</v>
      </c>
      <c r="AE31" s="35">
        <v>0.54</v>
      </c>
      <c r="AF31" s="35">
        <v>0.84</v>
      </c>
      <c r="AG31" s="35">
        <v>6.21</v>
      </c>
      <c r="AH31" s="35">
        <v>15.96</v>
      </c>
      <c r="AI31" s="35">
        <v>31.85</v>
      </c>
      <c r="AJ31" s="35">
        <v>0</v>
      </c>
      <c r="AK31" s="35">
        <v>1235.7</v>
      </c>
      <c r="AL31" s="35">
        <v>1046.95</v>
      </c>
      <c r="AM31" s="35">
        <v>3279.58</v>
      </c>
      <c r="AN31" s="35">
        <v>2609.9699999999998</v>
      </c>
      <c r="AO31" s="35">
        <v>860.52</v>
      </c>
      <c r="AP31" s="35">
        <v>1604</v>
      </c>
      <c r="AQ31" s="35">
        <v>528.34</v>
      </c>
      <c r="AR31" s="35">
        <v>1891.73</v>
      </c>
      <c r="AS31" s="35">
        <v>1268.07</v>
      </c>
      <c r="AT31" s="35">
        <v>1388.85</v>
      </c>
      <c r="AU31" s="35">
        <v>2006.94</v>
      </c>
      <c r="AV31" s="35">
        <v>906.55</v>
      </c>
      <c r="AW31" s="35">
        <v>1005.76</v>
      </c>
      <c r="AX31" s="35">
        <v>4881.6499999999996</v>
      </c>
      <c r="AY31" s="35">
        <v>163.87</v>
      </c>
      <c r="AZ31" s="35">
        <v>1379.72</v>
      </c>
      <c r="BA31" s="35">
        <v>1051.96</v>
      </c>
      <c r="BB31" s="35">
        <v>1194.51</v>
      </c>
      <c r="BC31" s="35">
        <v>431.79</v>
      </c>
      <c r="BD31" s="35">
        <v>0.52</v>
      </c>
      <c r="BE31" s="35">
        <v>0.24</v>
      </c>
      <c r="BF31" s="35">
        <v>0.15</v>
      </c>
      <c r="BG31" s="35">
        <v>0.35</v>
      </c>
      <c r="BH31" s="35">
        <v>0.4</v>
      </c>
      <c r="BI31" s="35">
        <v>1.73</v>
      </c>
      <c r="BJ31" s="35">
        <v>0.02</v>
      </c>
      <c r="BK31" s="35">
        <v>5.52</v>
      </c>
      <c r="BL31" s="35">
        <v>0.01</v>
      </c>
      <c r="BM31" s="35">
        <v>1.85</v>
      </c>
      <c r="BN31" s="35">
        <v>0.04</v>
      </c>
      <c r="BO31" s="35">
        <v>0.06</v>
      </c>
      <c r="BP31" s="35">
        <v>0</v>
      </c>
      <c r="BQ31" s="35">
        <v>0.02</v>
      </c>
      <c r="BR31" s="35">
        <v>0.5</v>
      </c>
      <c r="BS31" s="35">
        <v>6.6</v>
      </c>
      <c r="BT31" s="35">
        <v>0</v>
      </c>
      <c r="BU31" s="35">
        <v>0</v>
      </c>
      <c r="BV31" s="35">
        <v>7.04</v>
      </c>
      <c r="BW31" s="35">
        <v>0.05</v>
      </c>
      <c r="BX31" s="35">
        <v>0</v>
      </c>
      <c r="BY31" s="35">
        <v>0</v>
      </c>
      <c r="BZ31" s="35">
        <v>0</v>
      </c>
      <c r="CA31" s="35">
        <v>0</v>
      </c>
      <c r="CB31" s="35">
        <v>1285.92</v>
      </c>
      <c r="CC31" s="34">
        <v>128.99</v>
      </c>
      <c r="CE31" s="35">
        <v>885.85</v>
      </c>
      <c r="CG31" s="35">
        <v>71.260000000000005</v>
      </c>
      <c r="CH31" s="35">
        <v>36.94</v>
      </c>
      <c r="CI31" s="35">
        <v>54.1</v>
      </c>
      <c r="CJ31" s="35">
        <v>8329.58</v>
      </c>
      <c r="CK31" s="35">
        <v>3966.31</v>
      </c>
      <c r="CL31" s="35">
        <v>6147.95</v>
      </c>
      <c r="CM31" s="35">
        <v>172.43</v>
      </c>
      <c r="CN31" s="35">
        <v>102.36</v>
      </c>
      <c r="CO31" s="35">
        <v>137.41</v>
      </c>
      <c r="CP31" s="35">
        <v>29.5</v>
      </c>
      <c r="CQ31" s="35">
        <v>1.08</v>
      </c>
    </row>
    <row r="32" spans="1:95" s="5" customFormat="1" ht="30" x14ac:dyDescent="0.25">
      <c r="B32" s="13" t="s">
        <v>114</v>
      </c>
      <c r="C32" s="8"/>
      <c r="D32" s="8">
        <v>40.5</v>
      </c>
      <c r="E32" s="8">
        <v>0</v>
      </c>
      <c r="F32" s="8">
        <v>45</v>
      </c>
      <c r="G32" s="8">
        <v>0</v>
      </c>
      <c r="H32" s="8">
        <v>195.75</v>
      </c>
      <c r="I32" s="8">
        <v>1350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375</v>
      </c>
      <c r="AD32" s="5">
        <v>0</v>
      </c>
      <c r="AE32" s="5">
        <v>0.67500000000000004</v>
      </c>
      <c r="AF32" s="5">
        <v>0.75</v>
      </c>
      <c r="AI32" s="5">
        <v>37.5</v>
      </c>
      <c r="CC32" s="8"/>
      <c r="CI32" s="5">
        <v>0</v>
      </c>
      <c r="CL32" s="5">
        <v>0</v>
      </c>
      <c r="CO32" s="5">
        <v>0</v>
      </c>
    </row>
    <row r="33" spans="2:93" s="5" customFormat="1" ht="15" x14ac:dyDescent="0.25">
      <c r="B33" s="13" t="s">
        <v>115</v>
      </c>
      <c r="C33" s="8"/>
      <c r="D33" s="8">
        <f>D31-D32</f>
        <v>0.10999999999999943</v>
      </c>
      <c r="E33" s="8">
        <f>E31-E32</f>
        <v>23.44</v>
      </c>
      <c r="F33" s="8">
        <f>F31-F32</f>
        <v>6.240000000000002</v>
      </c>
      <c r="G33" s="8">
        <f>G31-G32</f>
        <v>13.22</v>
      </c>
      <c r="H33" s="8">
        <f>H31-H32</f>
        <v>0.18999999999999773</v>
      </c>
      <c r="I33" s="8">
        <f>I31-I32</f>
        <v>34.3900000000001</v>
      </c>
      <c r="V33" s="5">
        <f>V31-V32</f>
        <v>2197.19</v>
      </c>
      <c r="W33" s="5">
        <f>W31-W32</f>
        <v>602.19000000000005</v>
      </c>
      <c r="X33" s="5">
        <f>X31-X32</f>
        <v>188.82</v>
      </c>
      <c r="Y33" s="5">
        <f>Y31-Y32</f>
        <v>751.89</v>
      </c>
      <c r="Z33" s="5">
        <f>Z31-Z32</f>
        <v>9.64</v>
      </c>
      <c r="AA33" s="5">
        <f>AA31-AA32</f>
        <v>139.97</v>
      </c>
      <c r="AB33" s="5">
        <f>AB31-AB32</f>
        <v>4475.26</v>
      </c>
      <c r="AC33" s="5">
        <f>AC31-AC32</f>
        <v>740.06</v>
      </c>
      <c r="AD33" s="5">
        <f>AD31-AD32</f>
        <v>8.5299999999999994</v>
      </c>
      <c r="AE33" s="5">
        <f>AE31-AE32</f>
        <v>-0.13500000000000001</v>
      </c>
      <c r="AF33" s="5">
        <f>AF31-AF32</f>
        <v>8.9999999999999969E-2</v>
      </c>
      <c r="AI33" s="5">
        <f>AI31-AI32</f>
        <v>-5.6499999999999986</v>
      </c>
      <c r="CC33" s="8"/>
      <c r="CI33" s="5">
        <f>CI31-CI32</f>
        <v>54.1</v>
      </c>
      <c r="CL33" s="5">
        <f>CL31-CL32</f>
        <v>6147.95</v>
      </c>
      <c r="CO33" s="5">
        <f>CO31-CO32</f>
        <v>137.41</v>
      </c>
    </row>
    <row r="34" spans="2:93" s="5" customFormat="1" ht="15" x14ac:dyDescent="0.25">
      <c r="B34" s="13"/>
      <c r="C34" s="8"/>
      <c r="D34" s="8"/>
      <c r="E34" s="8"/>
      <c r="F34" s="8"/>
      <c r="G34" s="8"/>
      <c r="H34" s="8"/>
      <c r="I34" s="8"/>
      <c r="CC34" s="8"/>
    </row>
  </sheetData>
  <mergeCells count="11">
    <mergeCell ref="CC7:CC8"/>
    <mergeCell ref="W7:Z7"/>
    <mergeCell ref="AA7:AI7"/>
    <mergeCell ref="F7:G7"/>
    <mergeCell ref="H7:H8"/>
    <mergeCell ref="I7:I8"/>
    <mergeCell ref="A2:I2"/>
    <mergeCell ref="A7:A8"/>
    <mergeCell ref="B7:B8"/>
    <mergeCell ref="C7:C8"/>
    <mergeCell ref="D7:E7"/>
  </mergeCells>
  <phoneticPr fontId="3" type="noConversion"/>
  <pageMargins left="0.23622047244094491" right="0.23622047244094491" top="0.39370078740157483" bottom="0.3937007874015748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workbookViewId="0"/>
  </sheetViews>
  <sheetFormatPr defaultRowHeight="15" x14ac:dyDescent="0.25"/>
  <cols>
    <col min="1" max="1" width="12.140625" style="37" customWidth="1"/>
    <col min="2" max="2" width="11.5703125" style="37" customWidth="1"/>
    <col min="3" max="3" width="8" style="37" customWidth="1"/>
    <col min="4" max="4" width="41.5703125" style="37" customWidth="1"/>
    <col min="5" max="5" width="10.140625" style="84" customWidth="1"/>
    <col min="6" max="6" width="9.140625" style="37"/>
    <col min="7" max="7" width="13.42578125" style="37" customWidth="1"/>
    <col min="8" max="8" width="7.7109375" style="37" customWidth="1"/>
    <col min="9" max="9" width="7.85546875" style="37" customWidth="1"/>
    <col min="10" max="10" width="10.42578125" style="37" customWidth="1"/>
    <col min="11" max="16384" width="9.140625" style="37"/>
  </cols>
  <sheetData>
    <row r="1" spans="1:10" x14ac:dyDescent="0.25">
      <c r="A1" s="37" t="s">
        <v>117</v>
      </c>
      <c r="B1" s="38" t="s">
        <v>118</v>
      </c>
      <c r="C1" s="39"/>
      <c r="D1" s="40"/>
      <c r="E1" s="37" t="s">
        <v>119</v>
      </c>
      <c r="F1" s="41"/>
      <c r="I1" s="37" t="s">
        <v>120</v>
      </c>
      <c r="J1" s="42"/>
    </row>
    <row r="2" spans="1:10" ht="7.5" customHeight="1" thickBot="1" x14ac:dyDescent="0.3">
      <c r="E2" s="37"/>
    </row>
    <row r="3" spans="1:10" ht="15.75" thickBot="1" x14ac:dyDescent="0.3">
      <c r="A3" s="43" t="s">
        <v>121</v>
      </c>
      <c r="B3" s="44" t="s">
        <v>122</v>
      </c>
      <c r="C3" s="44" t="s">
        <v>123</v>
      </c>
      <c r="D3" s="44" t="s">
        <v>124</v>
      </c>
      <c r="E3" s="44" t="s">
        <v>6</v>
      </c>
      <c r="F3" s="44" t="s">
        <v>125</v>
      </c>
      <c r="G3" s="44" t="s">
        <v>126</v>
      </c>
      <c r="H3" s="44" t="s">
        <v>127</v>
      </c>
      <c r="I3" s="44" t="s">
        <v>128</v>
      </c>
      <c r="J3" s="45" t="s">
        <v>129</v>
      </c>
    </row>
    <row r="4" spans="1:10" ht="30" x14ac:dyDescent="0.25">
      <c r="A4" s="46" t="s">
        <v>130</v>
      </c>
      <c r="B4" s="47" t="s">
        <v>131</v>
      </c>
      <c r="C4" s="85" t="s">
        <v>149</v>
      </c>
      <c r="D4" s="49" t="s">
        <v>92</v>
      </c>
      <c r="E4" s="50">
        <v>180</v>
      </c>
      <c r="F4" s="51">
        <v>7.29</v>
      </c>
      <c r="G4" s="52">
        <v>184.76812740000003</v>
      </c>
      <c r="H4" s="52">
        <v>5.25</v>
      </c>
      <c r="I4" s="52">
        <v>5.48</v>
      </c>
      <c r="J4" s="53">
        <v>28.95</v>
      </c>
    </row>
    <row r="5" spans="1:10" x14ac:dyDescent="0.25">
      <c r="A5" s="54"/>
      <c r="B5" s="55"/>
      <c r="C5" s="86" t="s">
        <v>118</v>
      </c>
      <c r="D5" s="56" t="s">
        <v>93</v>
      </c>
      <c r="E5" s="41">
        <v>5</v>
      </c>
      <c r="F5" s="57">
        <v>0</v>
      </c>
      <c r="G5" s="58">
        <v>33.031999999999996</v>
      </c>
      <c r="H5" s="58">
        <v>0.04</v>
      </c>
      <c r="I5" s="58">
        <v>3.63</v>
      </c>
      <c r="J5" s="59">
        <v>7.0000000000000007E-2</v>
      </c>
    </row>
    <row r="6" spans="1:10" x14ac:dyDescent="0.25">
      <c r="A6" s="54"/>
      <c r="B6" s="60" t="s">
        <v>132</v>
      </c>
      <c r="C6" s="86" t="s">
        <v>150</v>
      </c>
      <c r="D6" s="56" t="s">
        <v>94</v>
      </c>
      <c r="E6" s="41">
        <v>5</v>
      </c>
      <c r="F6" s="57">
        <v>3.21</v>
      </c>
      <c r="G6" s="58">
        <v>17.53</v>
      </c>
      <c r="H6" s="58">
        <v>1.32</v>
      </c>
      <c r="I6" s="58">
        <v>1.33</v>
      </c>
      <c r="J6" s="59">
        <v>0</v>
      </c>
    </row>
    <row r="7" spans="1:10" x14ac:dyDescent="0.25">
      <c r="A7" s="54"/>
      <c r="B7" s="60" t="s">
        <v>133</v>
      </c>
      <c r="C7" s="86" t="s">
        <v>118</v>
      </c>
      <c r="D7" s="56" t="s">
        <v>95</v>
      </c>
      <c r="E7" s="41">
        <v>30</v>
      </c>
      <c r="F7" s="57">
        <v>3.06</v>
      </c>
      <c r="G7" s="58">
        <v>80.855999999999995</v>
      </c>
      <c r="H7" s="58">
        <v>2.31</v>
      </c>
      <c r="I7" s="58">
        <v>0.9</v>
      </c>
      <c r="J7" s="59">
        <v>15.99</v>
      </c>
    </row>
    <row r="8" spans="1:10" x14ac:dyDescent="0.25">
      <c r="A8" s="54"/>
      <c r="B8" s="60" t="s">
        <v>134</v>
      </c>
      <c r="C8" s="86" t="s">
        <v>151</v>
      </c>
      <c r="D8" s="56" t="s">
        <v>96</v>
      </c>
      <c r="E8" s="41">
        <v>180</v>
      </c>
      <c r="F8" s="57">
        <v>5.59</v>
      </c>
      <c r="G8" s="58">
        <v>93.913048000000003</v>
      </c>
      <c r="H8" s="58">
        <v>2.71</v>
      </c>
      <c r="I8" s="58">
        <v>2.59</v>
      </c>
      <c r="J8" s="59">
        <v>15.66</v>
      </c>
    </row>
    <row r="9" spans="1:10" x14ac:dyDescent="0.25">
      <c r="A9" s="54"/>
      <c r="B9" s="55"/>
      <c r="C9" s="55"/>
      <c r="D9" s="56"/>
      <c r="E9" s="41"/>
      <c r="F9" s="57"/>
      <c r="G9" s="58"/>
      <c r="H9" s="58"/>
      <c r="I9" s="58"/>
      <c r="J9" s="59"/>
    </row>
    <row r="10" spans="1:10" ht="15.75" thickBot="1" x14ac:dyDescent="0.3">
      <c r="A10" s="61"/>
      <c r="B10" s="62"/>
      <c r="C10" s="62"/>
      <c r="D10" s="63"/>
      <c r="E10" s="64"/>
      <c r="F10" s="65"/>
      <c r="G10" s="66"/>
      <c r="H10" s="66"/>
      <c r="I10" s="66"/>
      <c r="J10" s="67"/>
    </row>
    <row r="11" spans="1:10" x14ac:dyDescent="0.25">
      <c r="A11" s="46" t="s">
        <v>135</v>
      </c>
      <c r="B11" s="68" t="s">
        <v>134</v>
      </c>
      <c r="C11" s="48"/>
      <c r="D11" s="49"/>
      <c r="E11" s="50"/>
      <c r="F11" s="51"/>
      <c r="G11" s="52"/>
      <c r="H11" s="52"/>
      <c r="I11" s="52"/>
      <c r="J11" s="53"/>
    </row>
    <row r="12" spans="1:10" x14ac:dyDescent="0.25">
      <c r="A12" s="54"/>
      <c r="B12" s="55"/>
      <c r="C12" s="55"/>
      <c r="D12" s="56"/>
      <c r="E12" s="41"/>
      <c r="F12" s="57"/>
      <c r="G12" s="58"/>
      <c r="H12" s="58"/>
      <c r="I12" s="58"/>
      <c r="J12" s="59"/>
    </row>
    <row r="13" spans="1:10" ht="15.75" thickBot="1" x14ac:dyDescent="0.3">
      <c r="A13" s="61"/>
      <c r="B13" s="62"/>
      <c r="C13" s="62"/>
      <c r="D13" s="63"/>
      <c r="E13" s="64"/>
      <c r="F13" s="65"/>
      <c r="G13" s="66"/>
      <c r="H13" s="66"/>
      <c r="I13" s="66"/>
      <c r="J13" s="67"/>
    </row>
    <row r="14" spans="1:10" x14ac:dyDescent="0.25">
      <c r="A14" s="54" t="s">
        <v>136</v>
      </c>
      <c r="B14" s="69" t="s">
        <v>137</v>
      </c>
      <c r="C14" s="70"/>
      <c r="D14" s="71"/>
      <c r="E14" s="72"/>
      <c r="F14" s="73"/>
      <c r="G14" s="74"/>
      <c r="H14" s="74"/>
      <c r="I14" s="74"/>
      <c r="J14" s="75"/>
    </row>
    <row r="15" spans="1:10" x14ac:dyDescent="0.25">
      <c r="A15" s="54"/>
      <c r="B15" s="60" t="s">
        <v>138</v>
      </c>
      <c r="C15" s="55"/>
      <c r="D15" s="56"/>
      <c r="E15" s="41"/>
      <c r="F15" s="57"/>
      <c r="G15" s="58"/>
      <c r="H15" s="58"/>
      <c r="I15" s="58"/>
      <c r="J15" s="59"/>
    </row>
    <row r="16" spans="1:10" x14ac:dyDescent="0.25">
      <c r="A16" s="54"/>
      <c r="B16" s="60" t="s">
        <v>139</v>
      </c>
      <c r="C16" s="55"/>
      <c r="D16" s="56"/>
      <c r="E16" s="41"/>
      <c r="F16" s="57"/>
      <c r="G16" s="58"/>
      <c r="H16" s="58"/>
      <c r="I16" s="58"/>
      <c r="J16" s="59"/>
    </row>
    <row r="17" spans="1:10" x14ac:dyDescent="0.25">
      <c r="A17" s="54"/>
      <c r="B17" s="60" t="s">
        <v>140</v>
      </c>
      <c r="C17" s="55"/>
      <c r="D17" s="56"/>
      <c r="E17" s="41"/>
      <c r="F17" s="57"/>
      <c r="G17" s="58"/>
      <c r="H17" s="58"/>
      <c r="I17" s="58"/>
      <c r="J17" s="59"/>
    </row>
    <row r="18" spans="1:10" x14ac:dyDescent="0.25">
      <c r="A18" s="54"/>
      <c r="B18" s="60" t="s">
        <v>141</v>
      </c>
      <c r="C18" s="55"/>
      <c r="D18" s="56"/>
      <c r="E18" s="41"/>
      <c r="F18" s="57"/>
      <c r="G18" s="58"/>
      <c r="H18" s="58"/>
      <c r="I18" s="58"/>
      <c r="J18" s="59"/>
    </row>
    <row r="19" spans="1:10" x14ac:dyDescent="0.25">
      <c r="A19" s="54"/>
      <c r="B19" s="60" t="s">
        <v>142</v>
      </c>
      <c r="C19" s="55"/>
      <c r="D19" s="56"/>
      <c r="E19" s="41"/>
      <c r="F19" s="57"/>
      <c r="G19" s="58"/>
      <c r="H19" s="58"/>
      <c r="I19" s="58"/>
      <c r="J19" s="59"/>
    </row>
    <row r="20" spans="1:10" x14ac:dyDescent="0.25">
      <c r="A20" s="54"/>
      <c r="B20" s="60" t="s">
        <v>143</v>
      </c>
      <c r="C20" s="55"/>
      <c r="D20" s="56"/>
      <c r="E20" s="41"/>
      <c r="F20" s="57"/>
      <c r="G20" s="58"/>
      <c r="H20" s="58"/>
      <c r="I20" s="58"/>
      <c r="J20" s="59"/>
    </row>
    <row r="21" spans="1:10" x14ac:dyDescent="0.25">
      <c r="A21" s="54"/>
      <c r="B21" s="76"/>
      <c r="C21" s="76"/>
      <c r="D21" s="77"/>
      <c r="E21" s="78"/>
      <c r="F21" s="79"/>
      <c r="G21" s="80"/>
      <c r="H21" s="80"/>
      <c r="I21" s="80"/>
      <c r="J21" s="81"/>
    </row>
    <row r="22" spans="1:10" ht="15.75" thickBot="1" x14ac:dyDescent="0.3">
      <c r="A22" s="61"/>
      <c r="B22" s="62"/>
      <c r="C22" s="62"/>
      <c r="D22" s="63"/>
      <c r="E22" s="64"/>
      <c r="F22" s="65"/>
      <c r="G22" s="66"/>
      <c r="H22" s="66"/>
      <c r="I22" s="66"/>
      <c r="J22" s="67"/>
    </row>
    <row r="23" spans="1:10" x14ac:dyDescent="0.25">
      <c r="A23" s="46" t="s">
        <v>144</v>
      </c>
      <c r="B23" s="68" t="s">
        <v>145</v>
      </c>
      <c r="C23" s="85" t="s">
        <v>118</v>
      </c>
      <c r="D23" s="49" t="s">
        <v>110</v>
      </c>
      <c r="E23" s="50">
        <v>50</v>
      </c>
      <c r="F23" s="51">
        <v>7.5</v>
      </c>
      <c r="G23" s="52">
        <v>211.13</v>
      </c>
      <c r="H23" s="52">
        <v>3.75</v>
      </c>
      <c r="I23" s="52">
        <v>4.9000000000000004</v>
      </c>
      <c r="J23" s="53">
        <v>38.35</v>
      </c>
    </row>
    <row r="24" spans="1:10" x14ac:dyDescent="0.25">
      <c r="A24" s="54"/>
      <c r="B24" s="82" t="s">
        <v>141</v>
      </c>
      <c r="C24" s="86" t="s">
        <v>152</v>
      </c>
      <c r="D24" s="56" t="s">
        <v>111</v>
      </c>
      <c r="E24" s="41">
        <v>200</v>
      </c>
      <c r="F24" s="57">
        <v>10.76</v>
      </c>
      <c r="G24" s="58">
        <v>117.41516999999999</v>
      </c>
      <c r="H24" s="58">
        <v>5.81</v>
      </c>
      <c r="I24" s="58">
        <v>6.41</v>
      </c>
      <c r="J24" s="59">
        <v>9.42</v>
      </c>
    </row>
    <row r="25" spans="1:10" x14ac:dyDescent="0.25">
      <c r="A25" s="54"/>
      <c r="B25" s="76"/>
      <c r="C25" s="76"/>
      <c r="D25" s="77"/>
      <c r="E25" s="78"/>
      <c r="F25" s="79"/>
      <c r="G25" s="80"/>
      <c r="H25" s="80"/>
      <c r="I25" s="80"/>
      <c r="J25" s="81"/>
    </row>
    <row r="26" spans="1:10" ht="15.75" thickBot="1" x14ac:dyDescent="0.3">
      <c r="A26" s="61"/>
      <c r="B26" s="62"/>
      <c r="C26" s="62"/>
      <c r="D26" s="63"/>
      <c r="E26" s="64"/>
      <c r="F26" s="65"/>
      <c r="G26" s="66"/>
      <c r="H26" s="66"/>
      <c r="I26" s="66"/>
      <c r="J26" s="67"/>
    </row>
    <row r="27" spans="1:10" x14ac:dyDescent="0.25">
      <c r="A27" s="54" t="s">
        <v>146</v>
      </c>
      <c r="B27" s="47" t="s">
        <v>131</v>
      </c>
      <c r="C27" s="70"/>
      <c r="D27" s="71"/>
      <c r="E27" s="72"/>
      <c r="F27" s="73"/>
      <c r="G27" s="74"/>
      <c r="H27" s="74"/>
      <c r="I27" s="74"/>
      <c r="J27" s="75"/>
    </row>
    <row r="28" spans="1:10" x14ac:dyDescent="0.25">
      <c r="A28" s="54"/>
      <c r="B28" s="60" t="s">
        <v>140</v>
      </c>
      <c r="C28" s="55"/>
      <c r="D28" s="56"/>
      <c r="E28" s="41"/>
      <c r="F28" s="57"/>
      <c r="G28" s="58"/>
      <c r="H28" s="58"/>
      <c r="I28" s="58"/>
      <c r="J28" s="59"/>
    </row>
    <row r="29" spans="1:10" x14ac:dyDescent="0.25">
      <c r="A29" s="54"/>
      <c r="B29" s="60" t="s">
        <v>141</v>
      </c>
      <c r="C29" s="55"/>
      <c r="D29" s="56"/>
      <c r="E29" s="41"/>
      <c r="F29" s="57"/>
      <c r="G29" s="58"/>
      <c r="H29" s="58"/>
      <c r="I29" s="58"/>
      <c r="J29" s="59"/>
    </row>
    <row r="30" spans="1:10" x14ac:dyDescent="0.25">
      <c r="A30" s="54"/>
      <c r="B30" s="60" t="s">
        <v>133</v>
      </c>
      <c r="C30" s="55"/>
      <c r="D30" s="56"/>
      <c r="E30" s="41"/>
      <c r="F30" s="57"/>
      <c r="G30" s="58"/>
      <c r="H30" s="58"/>
      <c r="I30" s="58"/>
      <c r="J30" s="59"/>
    </row>
    <row r="31" spans="1:10" x14ac:dyDescent="0.25">
      <c r="A31" s="54"/>
      <c r="B31" s="76"/>
      <c r="C31" s="76"/>
      <c r="D31" s="77"/>
      <c r="E31" s="78"/>
      <c r="F31" s="79"/>
      <c r="G31" s="80"/>
      <c r="H31" s="80"/>
      <c r="I31" s="80"/>
      <c r="J31" s="81"/>
    </row>
    <row r="32" spans="1:10" ht="15.75" thickBot="1" x14ac:dyDescent="0.3">
      <c r="A32" s="61"/>
      <c r="B32" s="62"/>
      <c r="C32" s="62"/>
      <c r="D32" s="63"/>
      <c r="E32" s="64"/>
      <c r="F32" s="65"/>
      <c r="G32" s="66"/>
      <c r="H32" s="66"/>
      <c r="I32" s="66"/>
      <c r="J32" s="67"/>
    </row>
    <row r="33" spans="1:10" x14ac:dyDescent="0.25">
      <c r="A33" s="46" t="s">
        <v>147</v>
      </c>
      <c r="B33" s="68" t="s">
        <v>148</v>
      </c>
      <c r="C33" s="48"/>
      <c r="D33" s="49"/>
      <c r="E33" s="50"/>
      <c r="F33" s="51"/>
      <c r="G33" s="52"/>
      <c r="H33" s="52"/>
      <c r="I33" s="52"/>
      <c r="J33" s="53"/>
    </row>
    <row r="34" spans="1:10" x14ac:dyDescent="0.25">
      <c r="A34" s="54"/>
      <c r="B34" s="82" t="s">
        <v>145</v>
      </c>
      <c r="C34" s="70"/>
      <c r="D34" s="71"/>
      <c r="E34" s="72"/>
      <c r="F34" s="73"/>
      <c r="G34" s="74"/>
      <c r="H34" s="74"/>
      <c r="I34" s="74"/>
      <c r="J34" s="75"/>
    </row>
    <row r="35" spans="1:10" x14ac:dyDescent="0.25">
      <c r="A35" s="54"/>
      <c r="B35" s="82" t="s">
        <v>141</v>
      </c>
      <c r="C35" s="55"/>
      <c r="D35" s="56"/>
      <c r="E35" s="41"/>
      <c r="F35" s="57"/>
      <c r="G35" s="58"/>
      <c r="H35" s="58"/>
      <c r="I35" s="58"/>
      <c r="J35" s="59"/>
    </row>
    <row r="36" spans="1:10" x14ac:dyDescent="0.25">
      <c r="A36" s="54"/>
      <c r="B36" s="83" t="s">
        <v>134</v>
      </c>
      <c r="C36" s="76"/>
      <c r="D36" s="77"/>
      <c r="E36" s="78"/>
      <c r="F36" s="79"/>
      <c r="G36" s="80"/>
      <c r="H36" s="80"/>
      <c r="I36" s="80"/>
      <c r="J36" s="81"/>
    </row>
    <row r="37" spans="1:10" x14ac:dyDescent="0.25">
      <c r="A37" s="54"/>
      <c r="B37" s="76"/>
      <c r="C37" s="76"/>
      <c r="D37" s="77"/>
      <c r="E37" s="78"/>
      <c r="F37" s="79"/>
      <c r="G37" s="80"/>
      <c r="H37" s="80"/>
      <c r="I37" s="80"/>
      <c r="J37" s="81"/>
    </row>
    <row r="38" spans="1:10" ht="15.75" thickBot="1" x14ac:dyDescent="0.3">
      <c r="A38" s="61"/>
      <c r="B38" s="62"/>
      <c r="C38" s="62"/>
      <c r="D38" s="63"/>
      <c r="E38" s="64"/>
      <c r="F38" s="65"/>
      <c r="G38" s="66"/>
      <c r="H38" s="66"/>
      <c r="I38" s="66"/>
      <c r="J38" s="6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82</v>
      </c>
      <c r="B1" s="12">
        <v>45513.333148148151</v>
      </c>
    </row>
    <row r="2" spans="1:2" x14ac:dyDescent="0.2">
      <c r="A2" t="s">
        <v>83</v>
      </c>
      <c r="B2" s="12">
        <v>45513.493136574078</v>
      </c>
    </row>
    <row r="3" spans="1:2" x14ac:dyDescent="0.2">
      <c r="A3" t="s">
        <v>84</v>
      </c>
      <c r="B3" t="s">
        <v>89</v>
      </c>
    </row>
    <row r="4" spans="1:2" x14ac:dyDescent="0.2">
      <c r="A4" t="s">
        <v>85</v>
      </c>
      <c r="B4" t="s">
        <v>90</v>
      </c>
    </row>
    <row r="5" spans="1:2" x14ac:dyDescent="0.2">
      <c r="B5">
        <v>1</v>
      </c>
    </row>
    <row r="6" spans="1:2" x14ac:dyDescent="0.2">
      <c r="B6" s="36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26</vt:i4>
      </vt:variant>
    </vt:vector>
  </HeadingPairs>
  <TitlesOfParts>
    <vt:vector size="29" baseType="lpstr">
      <vt:lpstr>09.08.2024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2024-08-09T06:51:39Z</cp:lastPrinted>
  <dcterms:created xsi:type="dcterms:W3CDTF">2002-09-22T07:35:02Z</dcterms:created>
  <dcterms:modified xsi:type="dcterms:W3CDTF">2024-08-09T06:52:15Z</dcterms:modified>
</cp:coreProperties>
</file>