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 24 ( 10 дней)\"/>
    </mc:Choice>
  </mc:AlternateContent>
  <bookViews>
    <workbookView xWindow="240" yWindow="135" windowWidth="11355" windowHeight="6150"/>
  </bookViews>
  <sheets>
    <sheet name="09.08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'09.08.2024'!$A$3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D31" i="1" l="1"/>
  <c r="CD27" i="1"/>
  <c r="CD18" i="1"/>
  <c r="CD15" i="1"/>
  <c r="AA34" i="1"/>
  <c r="AF34" i="1"/>
  <c r="V34" i="1"/>
  <c r="CO34" i="1"/>
  <c r="CL34" i="1"/>
  <c r="CI34" i="1"/>
  <c r="AI34" i="1"/>
  <c r="AE34" i="1"/>
  <c r="AD34" i="1"/>
  <c r="AC34" i="1"/>
  <c r="AB34" i="1"/>
  <c r="Z34" i="1"/>
  <c r="Y34" i="1"/>
  <c r="X34" i="1"/>
  <c r="W34" i="1"/>
  <c r="I34" i="1"/>
  <c r="H34" i="1"/>
  <c r="G34" i="1"/>
  <c r="F34" i="1"/>
  <c r="E34" i="1"/>
  <c r="D34" i="1"/>
  <c r="CC31" i="1"/>
  <c r="A30" i="1"/>
  <c r="C30" i="1"/>
  <c r="A29" i="1"/>
  <c r="C29" i="1"/>
  <c r="CC27" i="1"/>
  <c r="A26" i="1"/>
  <c r="C26" i="1"/>
  <c r="A25" i="1"/>
  <c r="C25" i="1"/>
  <c r="A24" i="1"/>
  <c r="C24" i="1"/>
  <c r="A23" i="1"/>
  <c r="C23" i="1"/>
  <c r="A22" i="1"/>
  <c r="C22" i="1"/>
  <c r="A21" i="1"/>
  <c r="C21" i="1"/>
  <c r="A20" i="1"/>
  <c r="C20" i="1"/>
  <c r="CC18" i="1"/>
  <c r="A17" i="1"/>
  <c r="C17" i="1"/>
  <c r="C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<sst xmlns="http://schemas.openxmlformats.org/spreadsheetml/2006/main" count="173" uniqueCount="154">
  <si>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</si>
  <si>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</si>
  <si>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</si>
  <si>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</si>
  <si>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</si>
  <si>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</si>
  <si>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</si>
  <si>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</si>
  <si>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</si>
  <si>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</si>
  <si>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</si>
  <si>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</si>
  <si>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</si>
  <si>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</si>
  <si>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</si>
  <si>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</si>
  <si>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</si>
  <si>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</si>
  <si>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</si>
  <si>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</si>
  <si>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</si>
  <si>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</si>
  <si>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</si>
  <si>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</si>
  <si>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</si>
  <si>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</si>
  <si>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</si>
  <si>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</si>
  <si>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</si>
  <si>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</si>
  <si>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</si>
  <si>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</si>
  <si>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</si>
  <si>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</si>
  <si>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</si>
  <si>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</si>
  <si>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</si>
  <si>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</si>
  <si>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</si>
  <si>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</si>
  <si>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</si>
  <si>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</si>
  <si>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</si>
  <si>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</si>
  <si>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</si>
  <si>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</si>
  <si>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</si>
  <si>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</si>
  <si>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</si>
  <si>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</si>
  <si>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</si>
  <si>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</si>
  <si>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</si>
  <si>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</si>
  <si>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</si>
  <si>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</si>
  <si>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</si>
  <si>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</si>
  <si>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</si>
  <si>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</si>
  <si>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</si>
  <si>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</si>
  <si>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</si>
  <si>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</si>
  <si>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</si>
  <si>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</si>
  <si>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</si>
  <si>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</si>
  <si>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</si>
  <si>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</si>
  <si>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</si>
  <si>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</si>
  <si>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</si>
  <si>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</si>
  <si>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</si>
  <si>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</si>
  <si>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</si>
  <si>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</si>
  <si>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</si>
  <si>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</si>
  <si>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</si>
  <si>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</si>
  <si>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</si>
  <si>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</si>
  <si>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</si>
  <si>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</si>
  <si>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</si>
  <si>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</si>
  <si>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МАДОУ "Детский сад №1 "Аленка"</t>
  </si>
  <si>
    <t>Сад</t>
  </si>
  <si>
    <t>СанПиН 2.3/2.4.3590-20  3-7 лет</t>
  </si>
  <si>
    <t xml:space="preserve">Завтрак </t>
  </si>
  <si>
    <t>Запеканка из творога</t>
  </si>
  <si>
    <t>Повидло яблочное</t>
  </si>
  <si>
    <t>Батон</t>
  </si>
  <si>
    <t>Чай</t>
  </si>
  <si>
    <t>Итого за 'Завтрак '</t>
  </si>
  <si>
    <t xml:space="preserve">10:00 </t>
  </si>
  <si>
    <t>Яблоки</t>
  </si>
  <si>
    <t>Итого за '10:00 '</t>
  </si>
  <si>
    <t xml:space="preserve">Обед </t>
  </si>
  <si>
    <t>Сельдь с луком</t>
  </si>
  <si>
    <t>Щи из свежей капусты со сметаной</t>
  </si>
  <si>
    <t>Запеканка картофельная, фаршированная отварным мясом говядины</t>
  </si>
  <si>
    <t>Соус молочный (для подачи к блюду)</t>
  </si>
  <si>
    <t>Компот из сухофруктов</t>
  </si>
  <si>
    <t>Хлеб пшеничный</t>
  </si>
  <si>
    <t>Хлеб ржаной</t>
  </si>
  <si>
    <t>Итого за 'Обед '</t>
  </si>
  <si>
    <t xml:space="preserve">Полдник </t>
  </si>
  <si>
    <t>Сдоба обыкновенная</t>
  </si>
  <si>
    <t>Чай с молоком</t>
  </si>
  <si>
    <t>Итого за 'Полдник '</t>
  </si>
  <si>
    <t>Итого за день</t>
  </si>
  <si>
    <t>Норма (СанПиН 2.3/2.4.3590-20  3-7 лет)</t>
  </si>
  <si>
    <t>Отклонение</t>
  </si>
  <si>
    <t>09.08.2024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</si>
  <si>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</si>
  <si>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</si>
  <si>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</si>
  <si>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</si>
  <si>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</si>
  <si>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</si>
  <si>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</si>
  <si>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</si>
  <si>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</si>
  <si>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</si>
  <si>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</si>
  <si>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</si>
  <si>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</si>
  <si>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</si>
  <si>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</si>
  <si>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</si>
  <si>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</si>
  <si>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</si>
  <si>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</si>
  <si>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</si>
  <si>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</si>
  <si>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</si>
  <si>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</si>
  <si>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</si>
  <si>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</si>
  <si>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</si>
  <si>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</si>
  <si>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</si>
  <si>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</si>
  <si>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</si>
  <si>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</si>
  <si>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</si>
  <si>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9/5</t>
  </si>
  <si>
    <t>27/10</t>
  </si>
  <si>
    <t>8/12</t>
  </si>
  <si>
    <t>30/10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</si>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</sst>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7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49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49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49" fontId="7" fillId="0" borderId="0" xfId="1" applyNumberFormat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Q35"/>
  <sheetViews>
    <sheetView tabSelected="1" zoomScaleNormal="100" workbookViewId="0">
      <selection activeCell="B22" sqref="B22"/>
    </sheetView>
  </sheetViews>
  <sheetFormatPr defaultColWidth="0" defaultRowHeight="15.75" x14ac:dyDescent="0.25"/>
  <cols>
    <col min="1" max="1" width="7.28515625" style="1" customWidth="1"/>
    <col min="2" max="2" width="27.85546875" style="17" customWidth="1"/>
    <col min="3" max="3" width="9.28515625" style="1" customWidth="1"/>
    <col min="4" max="4" width="7.85546875" style="1" customWidth="1"/>
    <col min="5" max="5" width="10.140625" style="1" customWidth="1"/>
    <col min="6" max="7" width="10.85546875" style="1" customWidth="1"/>
    <col min="8" max="8" width="9.85546875" style="1" customWidth="1"/>
    <col min="9" max="9" width="12" style="1" customWidth="1"/>
    <col min="10" max="22" width="0" style="1" hidden="1" customWidth="1"/>
    <col min="23" max="25" width="5.7109375" style="1" hidden="1" customWidth="1"/>
    <col min="26" max="26" width="4.7109375" style="1" hidden="1" customWidth="1"/>
    <col min="27" max="28" width="5.7109375" style="1" hidden="1" customWidth="1"/>
    <col min="29" max="29" width="7" style="1" hidden="1" customWidth="1"/>
    <col min="30" max="35" width="5.7109375" style="1" hidden="1" customWidth="1"/>
    <col min="36" max="80" width="0" style="1" hidden="1" customWidth="1"/>
    <col min="81" max="81" width="7" style="10" hidden="1" customWidth="1"/>
    <col min="82" max="16384" width="0" style="1" hidden="1"/>
  </cols>
  <sheetData>
    <row r="1" spans="1:95" ht="0.75" customHeight="1" x14ac:dyDescent="0.25">
      <c r="B1" s="1"/>
      <c r="CC1" s="1"/>
    </row>
    <row r="2" spans="1:95" ht="19.5" customHeight="1" x14ac:dyDescent="0.45">
      <c r="A2" s="20" t="s">
        <v>7</v>
      </c>
      <c r="B2" s="20"/>
      <c r="C2" s="20"/>
      <c r="D2" s="20"/>
      <c r="E2" s="20"/>
      <c r="F2" s="20"/>
      <c r="G2" s="20"/>
      <c r="H2" s="20"/>
      <c r="I2" s="20"/>
      <c r="CC2" s="1"/>
    </row>
    <row r="3" spans="1:95" s="7" customFormat="1" hidden="1" x14ac:dyDescent="0.25">
      <c r="A3" s="8"/>
      <c r="B3" s="8" t="str">
        <f>"9 августа 2024 г."</f>
        <v>9 августа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 t="s">
        <v>88</v>
      </c>
      <c r="C5" s="6"/>
      <c r="D5" s="3"/>
      <c r="E5" s="3" t="s">
        <v>153</v>
      </c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21" t="s">
        <v>76</v>
      </c>
      <c r="B8" s="23" t="s">
        <v>0</v>
      </c>
      <c r="C8" s="23" t="s">
        <v>6</v>
      </c>
      <c r="D8" s="23" t="s">
        <v>2</v>
      </c>
      <c r="E8" s="23"/>
      <c r="F8" s="23" t="s">
        <v>9</v>
      </c>
      <c r="G8" s="23"/>
      <c r="H8" s="23" t="s">
        <v>8</v>
      </c>
      <c r="I8" s="18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26" t="s">
        <v>75</v>
      </c>
      <c r="X8" s="26"/>
      <c r="Y8" s="26"/>
      <c r="Z8" s="26"/>
      <c r="AA8" s="27" t="s">
        <v>77</v>
      </c>
      <c r="AB8" s="27"/>
      <c r="AC8" s="27"/>
      <c r="AD8" s="27"/>
      <c r="AE8" s="27"/>
      <c r="AF8" s="27"/>
      <c r="AG8" s="27"/>
      <c r="AH8" s="27"/>
      <c r="AI8" s="2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24" t="s">
        <v>86</v>
      </c>
    </row>
    <row r="9" spans="1:95" s="5" customFormat="1" ht="15.75" customHeight="1" x14ac:dyDescent="0.25">
      <c r="A9" s="22"/>
      <c r="B9" s="23"/>
      <c r="C9" s="23"/>
      <c r="D9" s="4" t="s">
        <v>1</v>
      </c>
      <c r="E9" s="4" t="s">
        <v>3</v>
      </c>
      <c r="F9" s="4" t="s">
        <v>1</v>
      </c>
      <c r="G9" s="4" t="s">
        <v>4</v>
      </c>
      <c r="H9" s="23"/>
      <c r="I9" s="19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25"/>
    </row>
    <row r="10" spans="1:95" s="5" customFormat="1" ht="15" x14ac:dyDescent="0.25">
      <c r="B10" s="29" t="s">
        <v>91</v>
      </c>
      <c r="C10" s="11"/>
      <c r="D10" s="11"/>
      <c r="E10" s="11"/>
      <c r="F10" s="11"/>
      <c r="G10" s="11"/>
      <c r="H10" s="11"/>
      <c r="I10" s="11"/>
      <c r="CC10" s="11"/>
    </row>
    <row r="11" spans="1:95" s="33" customFormat="1" ht="15" x14ac:dyDescent="0.25">
      <c r="A11" s="33" t="str">
        <f>"9/5"</f>
        <v>9/5</v>
      </c>
      <c r="B11" s="34" t="s">
        <v>92</v>
      </c>
      <c r="C11" s="35" t="str">
        <f>"150"</f>
        <v>150</v>
      </c>
      <c r="D11" s="35">
        <v>27.34</v>
      </c>
      <c r="E11" s="35">
        <v>25.87</v>
      </c>
      <c r="F11" s="35">
        <v>14.87</v>
      </c>
      <c r="G11" s="35">
        <v>1.0900000000000001</v>
      </c>
      <c r="H11" s="35">
        <v>30.34</v>
      </c>
      <c r="I11" s="35">
        <v>365.53153069438758</v>
      </c>
      <c r="J11" s="33">
        <v>8.26</v>
      </c>
      <c r="K11" s="33">
        <v>0.65</v>
      </c>
      <c r="L11" s="33">
        <v>7.54</v>
      </c>
      <c r="M11" s="33">
        <v>0</v>
      </c>
      <c r="N11" s="33">
        <v>20.059999999999999</v>
      </c>
      <c r="O11" s="33">
        <v>9.76</v>
      </c>
      <c r="P11" s="33">
        <v>0.51</v>
      </c>
      <c r="Q11" s="33">
        <v>0</v>
      </c>
      <c r="R11" s="33">
        <v>0</v>
      </c>
      <c r="S11" s="33">
        <v>1.7</v>
      </c>
      <c r="T11" s="33">
        <v>1.82</v>
      </c>
      <c r="U11" s="33">
        <v>15.75</v>
      </c>
      <c r="V11" s="33">
        <v>216.26</v>
      </c>
      <c r="W11" s="33">
        <v>250.44</v>
      </c>
      <c r="X11" s="33">
        <v>36.61</v>
      </c>
      <c r="Y11" s="33">
        <v>313.14</v>
      </c>
      <c r="Z11" s="33">
        <v>0.93</v>
      </c>
      <c r="AA11" s="33">
        <v>96.24</v>
      </c>
      <c r="AB11" s="33">
        <v>45.97</v>
      </c>
      <c r="AC11" s="33">
        <v>109.93</v>
      </c>
      <c r="AD11" s="33">
        <v>1</v>
      </c>
      <c r="AE11" s="33">
        <v>0.08</v>
      </c>
      <c r="AF11" s="33">
        <v>0.41</v>
      </c>
      <c r="AG11" s="33">
        <v>0.71</v>
      </c>
      <c r="AH11" s="33">
        <v>6.5</v>
      </c>
      <c r="AI11" s="33">
        <v>0.56999999999999995</v>
      </c>
      <c r="AJ11" s="33">
        <v>0</v>
      </c>
      <c r="AK11" s="33">
        <v>0</v>
      </c>
      <c r="AL11" s="33">
        <v>0</v>
      </c>
      <c r="AM11" s="33">
        <v>218.12</v>
      </c>
      <c r="AN11" s="33">
        <v>122.12</v>
      </c>
      <c r="AO11" s="33">
        <v>62.37</v>
      </c>
      <c r="AP11" s="33">
        <v>102.84</v>
      </c>
      <c r="AQ11" s="33">
        <v>35.06</v>
      </c>
      <c r="AR11" s="33">
        <v>138.88999999999999</v>
      </c>
      <c r="AS11" s="33">
        <v>115.9</v>
      </c>
      <c r="AT11" s="33">
        <v>141.74</v>
      </c>
      <c r="AU11" s="33">
        <v>170.91</v>
      </c>
      <c r="AV11" s="33">
        <v>62.23</v>
      </c>
      <c r="AW11" s="33">
        <v>91.53</v>
      </c>
      <c r="AX11" s="33">
        <v>624.44000000000005</v>
      </c>
      <c r="AY11" s="33">
        <v>1.33</v>
      </c>
      <c r="AZ11" s="33">
        <v>185.82</v>
      </c>
      <c r="BA11" s="33">
        <v>163.69</v>
      </c>
      <c r="BB11" s="33">
        <v>83.7</v>
      </c>
      <c r="BC11" s="33">
        <v>59.19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0.06</v>
      </c>
      <c r="BL11" s="33">
        <v>0</v>
      </c>
      <c r="BM11" s="33">
        <v>0.04</v>
      </c>
      <c r="BN11" s="33">
        <v>0</v>
      </c>
      <c r="BO11" s="33">
        <v>0.01</v>
      </c>
      <c r="BP11" s="33">
        <v>0</v>
      </c>
      <c r="BQ11" s="33">
        <v>0</v>
      </c>
      <c r="BR11" s="33">
        <v>0</v>
      </c>
      <c r="BS11" s="33">
        <v>0.23</v>
      </c>
      <c r="BT11" s="33">
        <v>0</v>
      </c>
      <c r="BU11" s="33">
        <v>0</v>
      </c>
      <c r="BV11" s="33">
        <v>0.56000000000000005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134.65</v>
      </c>
      <c r="CC11" s="35">
        <v>47.67</v>
      </c>
      <c r="CE11" s="33">
        <v>103.9</v>
      </c>
      <c r="CG11" s="33">
        <v>3.15</v>
      </c>
      <c r="CH11" s="33">
        <v>0.7</v>
      </c>
      <c r="CI11" s="33">
        <v>1.93</v>
      </c>
      <c r="CJ11" s="33">
        <v>201.25</v>
      </c>
      <c r="CK11" s="33">
        <v>73.5</v>
      </c>
      <c r="CL11" s="33">
        <v>137.38</v>
      </c>
      <c r="CM11" s="33">
        <v>4.55</v>
      </c>
      <c r="CN11" s="33">
        <v>1.05</v>
      </c>
      <c r="CO11" s="33">
        <v>2.8</v>
      </c>
      <c r="CP11" s="33">
        <v>15</v>
      </c>
      <c r="CQ11" s="33">
        <v>0</v>
      </c>
    </row>
    <row r="12" spans="1:95" s="33" customFormat="1" ht="15" x14ac:dyDescent="0.25">
      <c r="A12" s="33" t="str">
        <f>"-"</f>
        <v>-</v>
      </c>
      <c r="B12" s="34" t="s">
        <v>93</v>
      </c>
      <c r="C12" s="35" t="str">
        <f>"20"</f>
        <v>20</v>
      </c>
      <c r="D12" s="35">
        <v>0.08</v>
      </c>
      <c r="E12" s="35">
        <v>0</v>
      </c>
      <c r="F12" s="35">
        <v>0</v>
      </c>
      <c r="G12" s="35">
        <v>0</v>
      </c>
      <c r="H12" s="35">
        <v>13.2</v>
      </c>
      <c r="I12" s="35">
        <v>50.3</v>
      </c>
      <c r="J12" s="33">
        <v>0</v>
      </c>
      <c r="K12" s="33">
        <v>0</v>
      </c>
      <c r="L12" s="33">
        <v>0</v>
      </c>
      <c r="M12" s="33">
        <v>0</v>
      </c>
      <c r="N12" s="33">
        <v>13</v>
      </c>
      <c r="O12" s="33">
        <v>0</v>
      </c>
      <c r="P12" s="33">
        <v>0.2</v>
      </c>
      <c r="Q12" s="33">
        <v>0</v>
      </c>
      <c r="R12" s="33">
        <v>0</v>
      </c>
      <c r="S12" s="33">
        <v>0.06</v>
      </c>
      <c r="T12" s="33">
        <v>0.08</v>
      </c>
      <c r="U12" s="33">
        <v>0.2</v>
      </c>
      <c r="V12" s="33">
        <v>25.8</v>
      </c>
      <c r="W12" s="33">
        <v>2.8</v>
      </c>
      <c r="X12" s="33">
        <v>1.4</v>
      </c>
      <c r="Y12" s="33">
        <v>1.8</v>
      </c>
      <c r="Z12" s="33">
        <v>0.26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0.02</v>
      </c>
      <c r="AH12" s="33">
        <v>0.04</v>
      </c>
      <c r="AI12" s="33">
        <v>0.1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0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6.58</v>
      </c>
      <c r="CC12" s="35">
        <v>3.3</v>
      </c>
      <c r="CE12" s="33">
        <v>0</v>
      </c>
      <c r="CG12" s="33">
        <v>0.4</v>
      </c>
      <c r="CH12" s="33">
        <v>0.4</v>
      </c>
      <c r="CI12" s="33">
        <v>0.4</v>
      </c>
      <c r="CJ12" s="33">
        <v>648</v>
      </c>
      <c r="CK12" s="33">
        <v>414</v>
      </c>
      <c r="CL12" s="33">
        <v>531</v>
      </c>
      <c r="CM12" s="33">
        <v>0.4</v>
      </c>
      <c r="CN12" s="33">
        <v>0.4</v>
      </c>
      <c r="CO12" s="33">
        <v>0.4</v>
      </c>
      <c r="CP12" s="33">
        <v>0</v>
      </c>
      <c r="CQ12" s="33">
        <v>0</v>
      </c>
    </row>
    <row r="13" spans="1:95" s="33" customFormat="1" ht="15" x14ac:dyDescent="0.25">
      <c r="A13" s="33" t="str">
        <f>"-"</f>
        <v>-</v>
      </c>
      <c r="B13" s="34" t="s">
        <v>94</v>
      </c>
      <c r="C13" s="35" t="str">
        <f>"30"</f>
        <v>30</v>
      </c>
      <c r="D13" s="35">
        <v>2.31</v>
      </c>
      <c r="E13" s="35">
        <v>0</v>
      </c>
      <c r="F13" s="35">
        <v>0.9</v>
      </c>
      <c r="G13" s="35">
        <v>0.9</v>
      </c>
      <c r="H13" s="35">
        <v>15.99</v>
      </c>
      <c r="I13" s="35">
        <v>80.855999999999995</v>
      </c>
      <c r="J13" s="33">
        <v>0.15</v>
      </c>
      <c r="K13" s="33">
        <v>0</v>
      </c>
      <c r="L13" s="33">
        <v>0</v>
      </c>
      <c r="M13" s="33">
        <v>0</v>
      </c>
      <c r="N13" s="33">
        <v>0.99</v>
      </c>
      <c r="O13" s="33">
        <v>14.04</v>
      </c>
      <c r="P13" s="33">
        <v>0.96</v>
      </c>
      <c r="Q13" s="33">
        <v>0</v>
      </c>
      <c r="R13" s="33">
        <v>0</v>
      </c>
      <c r="S13" s="33">
        <v>0.09</v>
      </c>
      <c r="T13" s="33">
        <v>0.48</v>
      </c>
      <c r="U13" s="33">
        <v>128.69999999999999</v>
      </c>
      <c r="V13" s="33">
        <v>39.299999999999997</v>
      </c>
      <c r="W13" s="33">
        <v>6.6</v>
      </c>
      <c r="X13" s="33">
        <v>9.9</v>
      </c>
      <c r="Y13" s="33">
        <v>25.5</v>
      </c>
      <c r="Z13" s="33">
        <v>0.6</v>
      </c>
      <c r="AA13" s="33">
        <v>0</v>
      </c>
      <c r="AB13" s="33">
        <v>0</v>
      </c>
      <c r="AC13" s="33">
        <v>0</v>
      </c>
      <c r="AD13" s="33">
        <v>0.51</v>
      </c>
      <c r="AE13" s="33">
        <v>0.05</v>
      </c>
      <c r="AF13" s="33">
        <v>0.02</v>
      </c>
      <c r="AG13" s="33">
        <v>0.48</v>
      </c>
      <c r="AH13" s="33">
        <v>0.9</v>
      </c>
      <c r="AI13" s="33">
        <v>0</v>
      </c>
      <c r="AJ13" s="33">
        <v>0</v>
      </c>
      <c r="AK13" s="33">
        <v>0</v>
      </c>
      <c r="AL13" s="33">
        <v>0</v>
      </c>
      <c r="AM13" s="33">
        <v>177.3</v>
      </c>
      <c r="AN13" s="33">
        <v>59.7</v>
      </c>
      <c r="AO13" s="33">
        <v>35.1</v>
      </c>
      <c r="AP13" s="33">
        <v>70.2</v>
      </c>
      <c r="AQ13" s="33">
        <v>26.4</v>
      </c>
      <c r="AR13" s="33">
        <v>126</v>
      </c>
      <c r="AS13" s="33">
        <v>78.3</v>
      </c>
      <c r="AT13" s="33">
        <v>108.9</v>
      </c>
      <c r="AU13" s="33">
        <v>90.3</v>
      </c>
      <c r="AV13" s="33">
        <v>48.3</v>
      </c>
      <c r="AW13" s="33">
        <v>84</v>
      </c>
      <c r="AX13" s="33">
        <v>697.5</v>
      </c>
      <c r="AY13" s="33">
        <v>0</v>
      </c>
      <c r="AZ13" s="33">
        <v>227.1</v>
      </c>
      <c r="BA13" s="33">
        <v>99.3</v>
      </c>
      <c r="BB13" s="33">
        <v>66.599999999999994</v>
      </c>
      <c r="BC13" s="33">
        <v>51.9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0.01</v>
      </c>
      <c r="BJ13" s="33">
        <v>0</v>
      </c>
      <c r="BK13" s="33">
        <v>0.1</v>
      </c>
      <c r="BL13" s="33">
        <v>0</v>
      </c>
      <c r="BM13" s="33">
        <v>0.05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0.35</v>
      </c>
      <c r="BT13" s="33">
        <v>0</v>
      </c>
      <c r="BU13" s="33">
        <v>0</v>
      </c>
      <c r="BV13" s="33">
        <v>0.26</v>
      </c>
      <c r="BW13" s="33">
        <v>0.01</v>
      </c>
      <c r="BX13" s="33">
        <v>0</v>
      </c>
      <c r="BY13" s="33">
        <v>0</v>
      </c>
      <c r="BZ13" s="33">
        <v>0</v>
      </c>
      <c r="CA13" s="33">
        <v>0</v>
      </c>
      <c r="CB13" s="33">
        <v>10.23</v>
      </c>
      <c r="CC13" s="35">
        <v>3.06</v>
      </c>
      <c r="CE13" s="33">
        <v>0</v>
      </c>
      <c r="CG13" s="33">
        <v>0</v>
      </c>
      <c r="CH13" s="33">
        <v>0</v>
      </c>
      <c r="CI13" s="33">
        <v>0</v>
      </c>
      <c r="CJ13" s="33">
        <v>0</v>
      </c>
      <c r="CK13" s="33">
        <v>0</v>
      </c>
      <c r="CL13" s="33">
        <v>0</v>
      </c>
      <c r="CM13" s="33">
        <v>0</v>
      </c>
      <c r="CN13" s="33">
        <v>0</v>
      </c>
      <c r="CO13" s="33">
        <v>0</v>
      </c>
      <c r="CP13" s="33">
        <v>0</v>
      </c>
      <c r="CQ13" s="33">
        <v>0</v>
      </c>
    </row>
    <row r="14" spans="1:95" s="30" customFormat="1" ht="15" x14ac:dyDescent="0.25">
      <c r="A14" s="30" t="str">
        <f>"27/10"</f>
        <v>27/10</v>
      </c>
      <c r="B14" s="31" t="s">
        <v>95</v>
      </c>
      <c r="C14" s="32" t="str">
        <f>"200"</f>
        <v>200</v>
      </c>
      <c r="D14" s="32">
        <v>0.08</v>
      </c>
      <c r="E14" s="32">
        <v>0</v>
      </c>
      <c r="F14" s="32">
        <v>0.02</v>
      </c>
      <c r="G14" s="32">
        <v>0.02</v>
      </c>
      <c r="H14" s="32">
        <v>9.84</v>
      </c>
      <c r="I14" s="32">
        <v>37.802231999999989</v>
      </c>
      <c r="J14" s="30">
        <v>0</v>
      </c>
      <c r="K14" s="30">
        <v>0</v>
      </c>
      <c r="L14" s="30">
        <v>0</v>
      </c>
      <c r="M14" s="30">
        <v>0</v>
      </c>
      <c r="N14" s="30">
        <v>9.8000000000000007</v>
      </c>
      <c r="O14" s="30">
        <v>0</v>
      </c>
      <c r="P14" s="30">
        <v>0.04</v>
      </c>
      <c r="Q14" s="30">
        <v>0</v>
      </c>
      <c r="R14" s="30">
        <v>0</v>
      </c>
      <c r="S14" s="30">
        <v>0</v>
      </c>
      <c r="T14" s="30">
        <v>0.03</v>
      </c>
      <c r="U14" s="30">
        <v>0.1</v>
      </c>
      <c r="V14" s="30">
        <v>0.3</v>
      </c>
      <c r="W14" s="30">
        <v>0.28999999999999998</v>
      </c>
      <c r="X14" s="30">
        <v>0</v>
      </c>
      <c r="Y14" s="30">
        <v>0</v>
      </c>
      <c r="Z14" s="30">
        <v>0.03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200.04</v>
      </c>
      <c r="CC14" s="32">
        <v>0.77</v>
      </c>
      <c r="CE14" s="30">
        <v>0</v>
      </c>
      <c r="CG14" s="30">
        <v>4.21</v>
      </c>
      <c r="CH14" s="30">
        <v>4.21</v>
      </c>
      <c r="CI14" s="30">
        <v>4.21</v>
      </c>
      <c r="CJ14" s="30">
        <v>497.96</v>
      </c>
      <c r="CK14" s="30">
        <v>192.28</v>
      </c>
      <c r="CL14" s="30">
        <v>345.12</v>
      </c>
      <c r="CM14" s="30">
        <v>44.51</v>
      </c>
      <c r="CN14" s="30">
        <v>26.48</v>
      </c>
      <c r="CO14" s="30">
        <v>35.49</v>
      </c>
      <c r="CP14" s="30">
        <v>10</v>
      </c>
      <c r="CQ14" s="30">
        <v>0</v>
      </c>
    </row>
    <row r="15" spans="1:95" s="36" customFormat="1" ht="14.25" x14ac:dyDescent="0.2">
      <c r="B15" s="37" t="s">
        <v>96</v>
      </c>
      <c r="C15" s="38">
        <v>400</v>
      </c>
      <c r="D15" s="38">
        <v>29.81</v>
      </c>
      <c r="E15" s="38">
        <v>25.87</v>
      </c>
      <c r="F15" s="38">
        <v>15.79</v>
      </c>
      <c r="G15" s="38">
        <v>2.0099999999999998</v>
      </c>
      <c r="H15" s="38">
        <v>69.36</v>
      </c>
      <c r="I15" s="38">
        <v>534.49</v>
      </c>
      <c r="J15" s="36">
        <v>8.41</v>
      </c>
      <c r="K15" s="36">
        <v>0.65</v>
      </c>
      <c r="L15" s="36">
        <v>7.54</v>
      </c>
      <c r="M15" s="36">
        <v>0</v>
      </c>
      <c r="N15" s="36">
        <v>43.85</v>
      </c>
      <c r="O15" s="36">
        <v>23.8</v>
      </c>
      <c r="P15" s="36">
        <v>1.71</v>
      </c>
      <c r="Q15" s="36">
        <v>0</v>
      </c>
      <c r="R15" s="36">
        <v>0</v>
      </c>
      <c r="S15" s="36">
        <v>1.85</v>
      </c>
      <c r="T15" s="36">
        <v>2.41</v>
      </c>
      <c r="U15" s="36">
        <v>144.75</v>
      </c>
      <c r="V15" s="36">
        <v>281.66000000000003</v>
      </c>
      <c r="W15" s="36">
        <v>260.13</v>
      </c>
      <c r="X15" s="36">
        <v>47.91</v>
      </c>
      <c r="Y15" s="36">
        <v>340.44</v>
      </c>
      <c r="Z15" s="36">
        <v>1.82</v>
      </c>
      <c r="AA15" s="36">
        <v>96.24</v>
      </c>
      <c r="AB15" s="36">
        <v>45.97</v>
      </c>
      <c r="AC15" s="36">
        <v>109.93</v>
      </c>
      <c r="AD15" s="36">
        <v>1.51</v>
      </c>
      <c r="AE15" s="36">
        <v>0.13</v>
      </c>
      <c r="AF15" s="36">
        <v>0.42</v>
      </c>
      <c r="AG15" s="36">
        <v>1.21</v>
      </c>
      <c r="AH15" s="36">
        <v>7.44</v>
      </c>
      <c r="AI15" s="36">
        <v>0.67</v>
      </c>
      <c r="AJ15" s="36">
        <v>0</v>
      </c>
      <c r="AK15" s="36">
        <v>0</v>
      </c>
      <c r="AL15" s="36">
        <v>0</v>
      </c>
      <c r="AM15" s="36">
        <v>395.42</v>
      </c>
      <c r="AN15" s="36">
        <v>181.82</v>
      </c>
      <c r="AO15" s="36">
        <v>97.47</v>
      </c>
      <c r="AP15" s="36">
        <v>173.04</v>
      </c>
      <c r="AQ15" s="36">
        <v>61.46</v>
      </c>
      <c r="AR15" s="36">
        <v>264.89</v>
      </c>
      <c r="AS15" s="36">
        <v>194.2</v>
      </c>
      <c r="AT15" s="36">
        <v>250.64</v>
      </c>
      <c r="AU15" s="36">
        <v>261.20999999999998</v>
      </c>
      <c r="AV15" s="36">
        <v>110.53</v>
      </c>
      <c r="AW15" s="36">
        <v>175.53</v>
      </c>
      <c r="AX15" s="36">
        <v>1321.94</v>
      </c>
      <c r="AY15" s="36">
        <v>1.33</v>
      </c>
      <c r="AZ15" s="36">
        <v>412.92</v>
      </c>
      <c r="BA15" s="36">
        <v>262.99</v>
      </c>
      <c r="BB15" s="36">
        <v>150.30000000000001</v>
      </c>
      <c r="BC15" s="36">
        <v>111.09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0.01</v>
      </c>
      <c r="BJ15" s="36">
        <v>0</v>
      </c>
      <c r="BK15" s="36">
        <v>0.16</v>
      </c>
      <c r="BL15" s="36">
        <v>0</v>
      </c>
      <c r="BM15" s="36">
        <v>0.08</v>
      </c>
      <c r="BN15" s="36">
        <v>0.01</v>
      </c>
      <c r="BO15" s="36">
        <v>0.01</v>
      </c>
      <c r="BP15" s="36">
        <v>0</v>
      </c>
      <c r="BQ15" s="36">
        <v>0</v>
      </c>
      <c r="BR15" s="36">
        <v>0</v>
      </c>
      <c r="BS15" s="36">
        <v>0.57999999999999996</v>
      </c>
      <c r="BT15" s="36">
        <v>0</v>
      </c>
      <c r="BU15" s="36">
        <v>0</v>
      </c>
      <c r="BV15" s="36">
        <v>0.82</v>
      </c>
      <c r="BW15" s="36">
        <v>0.01</v>
      </c>
      <c r="BX15" s="36">
        <v>0</v>
      </c>
      <c r="BY15" s="36">
        <v>0</v>
      </c>
      <c r="BZ15" s="36">
        <v>0</v>
      </c>
      <c r="CA15" s="36">
        <v>0</v>
      </c>
      <c r="CB15" s="36">
        <v>351.5</v>
      </c>
      <c r="CC15" s="38">
        <f>SUM($CC$10:$CC$14)</f>
        <v>54.800000000000004</v>
      </c>
      <c r="CD15" s="36">
        <f>$I$15/$I$33*100</f>
        <v>39.59185185185185</v>
      </c>
      <c r="CE15" s="36">
        <v>103.9</v>
      </c>
      <c r="CG15" s="36">
        <v>7.76</v>
      </c>
      <c r="CH15" s="36">
        <v>5.31</v>
      </c>
      <c r="CI15" s="36">
        <v>6.53</v>
      </c>
      <c r="CJ15" s="36">
        <v>1347.21</v>
      </c>
      <c r="CK15" s="36">
        <v>679.78</v>
      </c>
      <c r="CL15" s="36">
        <v>1013.5</v>
      </c>
      <c r="CM15" s="36">
        <v>49.46</v>
      </c>
      <c r="CN15" s="36">
        <v>27.93</v>
      </c>
      <c r="CO15" s="36">
        <v>38.69</v>
      </c>
      <c r="CP15" s="36">
        <v>25</v>
      </c>
      <c r="CQ15" s="36">
        <v>0</v>
      </c>
    </row>
    <row r="16" spans="1:95" s="5" customFormat="1" ht="15" x14ac:dyDescent="0.25">
      <c r="B16" s="29" t="s">
        <v>97</v>
      </c>
      <c r="C16" s="11"/>
      <c r="D16" s="11"/>
      <c r="E16" s="11"/>
      <c r="F16" s="11"/>
      <c r="G16" s="11"/>
      <c r="H16" s="11"/>
      <c r="I16" s="11"/>
      <c r="CC16" s="11"/>
    </row>
    <row r="17" spans="1:95" s="30" customFormat="1" ht="15" x14ac:dyDescent="0.25">
      <c r="A17" s="30" t="str">
        <f>"-"</f>
        <v>-</v>
      </c>
      <c r="B17" s="31" t="s">
        <v>98</v>
      </c>
      <c r="C17" s="32" t="str">
        <f>"100"</f>
        <v>100</v>
      </c>
      <c r="D17" s="32">
        <v>0.4</v>
      </c>
      <c r="E17" s="32">
        <v>0</v>
      </c>
      <c r="F17" s="32">
        <v>0.4</v>
      </c>
      <c r="G17" s="32">
        <v>0.4</v>
      </c>
      <c r="H17" s="32">
        <v>11.6</v>
      </c>
      <c r="I17" s="32">
        <v>48.68</v>
      </c>
      <c r="J17" s="30">
        <v>0.1</v>
      </c>
      <c r="K17" s="30">
        <v>0</v>
      </c>
      <c r="L17" s="30">
        <v>0</v>
      </c>
      <c r="M17" s="30">
        <v>0</v>
      </c>
      <c r="N17" s="30">
        <v>9</v>
      </c>
      <c r="O17" s="30">
        <v>0.8</v>
      </c>
      <c r="P17" s="30">
        <v>1.8</v>
      </c>
      <c r="Q17" s="30">
        <v>0</v>
      </c>
      <c r="R17" s="30">
        <v>0</v>
      </c>
      <c r="S17" s="30">
        <v>0.8</v>
      </c>
      <c r="T17" s="30">
        <v>0.5</v>
      </c>
      <c r="U17" s="30">
        <v>26</v>
      </c>
      <c r="V17" s="30">
        <v>278</v>
      </c>
      <c r="W17" s="30">
        <v>16</v>
      </c>
      <c r="X17" s="30">
        <v>9</v>
      </c>
      <c r="Y17" s="30">
        <v>11</v>
      </c>
      <c r="Z17" s="30">
        <v>2.2000000000000002</v>
      </c>
      <c r="AA17" s="30">
        <v>0</v>
      </c>
      <c r="AB17" s="30">
        <v>30</v>
      </c>
      <c r="AC17" s="30">
        <v>5</v>
      </c>
      <c r="AD17" s="30">
        <v>0.2</v>
      </c>
      <c r="AE17" s="30">
        <v>0.03</v>
      </c>
      <c r="AF17" s="30">
        <v>0.02</v>
      </c>
      <c r="AG17" s="30">
        <v>0.3</v>
      </c>
      <c r="AH17" s="30">
        <v>0.4</v>
      </c>
      <c r="AI17" s="30">
        <v>10</v>
      </c>
      <c r="AJ17" s="30">
        <v>0</v>
      </c>
      <c r="AK17" s="30">
        <v>0</v>
      </c>
      <c r="AL17" s="30">
        <v>0</v>
      </c>
      <c r="AM17" s="30">
        <v>19</v>
      </c>
      <c r="AN17" s="30">
        <v>18</v>
      </c>
      <c r="AO17" s="30">
        <v>3</v>
      </c>
      <c r="AP17" s="30">
        <v>11</v>
      </c>
      <c r="AQ17" s="30">
        <v>3</v>
      </c>
      <c r="AR17" s="30">
        <v>9</v>
      </c>
      <c r="AS17" s="30">
        <v>17</v>
      </c>
      <c r="AT17" s="30">
        <v>10</v>
      </c>
      <c r="AU17" s="30">
        <v>78</v>
      </c>
      <c r="AV17" s="30">
        <v>7</v>
      </c>
      <c r="AW17" s="30">
        <v>14</v>
      </c>
      <c r="AX17" s="30">
        <v>42</v>
      </c>
      <c r="AY17" s="30">
        <v>0</v>
      </c>
      <c r="AZ17" s="30">
        <v>13</v>
      </c>
      <c r="BA17" s="30">
        <v>16</v>
      </c>
      <c r="BB17" s="30">
        <v>6</v>
      </c>
      <c r="BC17" s="30">
        <v>5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86.3</v>
      </c>
      <c r="CC17" s="32">
        <v>11.5</v>
      </c>
      <c r="CE17" s="30">
        <v>5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</row>
    <row r="18" spans="1:95" s="36" customFormat="1" ht="14.25" x14ac:dyDescent="0.2">
      <c r="B18" s="37" t="s">
        <v>99</v>
      </c>
      <c r="C18" s="38">
        <v>100</v>
      </c>
      <c r="D18" s="38">
        <v>0.4</v>
      </c>
      <c r="E18" s="38">
        <v>0</v>
      </c>
      <c r="F18" s="38">
        <v>0.4</v>
      </c>
      <c r="G18" s="38">
        <v>0.4</v>
      </c>
      <c r="H18" s="38">
        <v>11.6</v>
      </c>
      <c r="I18" s="38">
        <v>48.68</v>
      </c>
      <c r="J18" s="36">
        <v>0.1</v>
      </c>
      <c r="K18" s="36">
        <v>0</v>
      </c>
      <c r="L18" s="36">
        <v>0</v>
      </c>
      <c r="M18" s="36">
        <v>0</v>
      </c>
      <c r="N18" s="36">
        <v>9</v>
      </c>
      <c r="O18" s="36">
        <v>0.8</v>
      </c>
      <c r="P18" s="36">
        <v>1.8</v>
      </c>
      <c r="Q18" s="36">
        <v>0</v>
      </c>
      <c r="R18" s="36">
        <v>0</v>
      </c>
      <c r="S18" s="36">
        <v>0.8</v>
      </c>
      <c r="T18" s="36">
        <v>0.5</v>
      </c>
      <c r="U18" s="36">
        <v>26</v>
      </c>
      <c r="V18" s="36">
        <v>278</v>
      </c>
      <c r="W18" s="36">
        <v>16</v>
      </c>
      <c r="X18" s="36">
        <v>9</v>
      </c>
      <c r="Y18" s="36">
        <v>11</v>
      </c>
      <c r="Z18" s="36">
        <v>2.2000000000000002</v>
      </c>
      <c r="AA18" s="36">
        <v>0</v>
      </c>
      <c r="AB18" s="36">
        <v>30</v>
      </c>
      <c r="AC18" s="36">
        <v>5</v>
      </c>
      <c r="AD18" s="36">
        <v>0.2</v>
      </c>
      <c r="AE18" s="36">
        <v>0.03</v>
      </c>
      <c r="AF18" s="36">
        <v>0.02</v>
      </c>
      <c r="AG18" s="36">
        <v>0.3</v>
      </c>
      <c r="AH18" s="36">
        <v>0.4</v>
      </c>
      <c r="AI18" s="36">
        <v>10</v>
      </c>
      <c r="AJ18" s="36">
        <v>0</v>
      </c>
      <c r="AK18" s="36">
        <v>0</v>
      </c>
      <c r="AL18" s="36">
        <v>0</v>
      </c>
      <c r="AM18" s="36">
        <v>19</v>
      </c>
      <c r="AN18" s="36">
        <v>18</v>
      </c>
      <c r="AO18" s="36">
        <v>3</v>
      </c>
      <c r="AP18" s="36">
        <v>11</v>
      </c>
      <c r="AQ18" s="36">
        <v>3</v>
      </c>
      <c r="AR18" s="36">
        <v>9</v>
      </c>
      <c r="AS18" s="36">
        <v>17</v>
      </c>
      <c r="AT18" s="36">
        <v>10</v>
      </c>
      <c r="AU18" s="36">
        <v>78</v>
      </c>
      <c r="AV18" s="36">
        <v>7</v>
      </c>
      <c r="AW18" s="36">
        <v>14</v>
      </c>
      <c r="AX18" s="36">
        <v>42</v>
      </c>
      <c r="AY18" s="36">
        <v>0</v>
      </c>
      <c r="AZ18" s="36">
        <v>13</v>
      </c>
      <c r="BA18" s="36">
        <v>16</v>
      </c>
      <c r="BB18" s="36">
        <v>6</v>
      </c>
      <c r="BC18" s="36">
        <v>5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86.3</v>
      </c>
      <c r="CC18" s="38">
        <f>SUM($CC$16:$CC$17)</f>
        <v>11.5</v>
      </c>
      <c r="CD18" s="36">
        <f>$I$18/$I$33*100</f>
        <v>3.6059259259259258</v>
      </c>
      <c r="CE18" s="36">
        <v>5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</row>
    <row r="19" spans="1:95" s="5" customFormat="1" ht="15" x14ac:dyDescent="0.25">
      <c r="B19" s="29" t="s">
        <v>100</v>
      </c>
      <c r="C19" s="11"/>
      <c r="D19" s="11"/>
      <c r="E19" s="11"/>
      <c r="F19" s="11"/>
      <c r="G19" s="11"/>
      <c r="H19" s="11"/>
      <c r="I19" s="11"/>
      <c r="CC19" s="11"/>
    </row>
    <row r="20" spans="1:95" s="33" customFormat="1" ht="15" x14ac:dyDescent="0.25">
      <c r="A20" s="33" t="str">
        <f>"35/1"</f>
        <v>35/1</v>
      </c>
      <c r="B20" s="34" t="s">
        <v>101</v>
      </c>
      <c r="C20" s="35" t="str">
        <f>"50"</f>
        <v>50</v>
      </c>
      <c r="D20" s="35">
        <v>3.58</v>
      </c>
      <c r="E20" s="35">
        <v>3.35</v>
      </c>
      <c r="F20" s="35">
        <v>8.23</v>
      </c>
      <c r="G20" s="35">
        <v>6.56</v>
      </c>
      <c r="H20" s="35">
        <v>1.83</v>
      </c>
      <c r="I20" s="35">
        <v>94.577022348738566</v>
      </c>
      <c r="J20" s="33">
        <v>1.2</v>
      </c>
      <c r="K20" s="33">
        <v>4.33</v>
      </c>
      <c r="L20" s="33">
        <v>0.83</v>
      </c>
      <c r="M20" s="33">
        <v>0</v>
      </c>
      <c r="N20" s="33">
        <v>1.32</v>
      </c>
      <c r="O20" s="33">
        <v>0.02</v>
      </c>
      <c r="P20" s="33">
        <v>0.49</v>
      </c>
      <c r="Q20" s="33">
        <v>0</v>
      </c>
      <c r="R20" s="33">
        <v>0</v>
      </c>
      <c r="S20" s="33">
        <v>0.03</v>
      </c>
      <c r="T20" s="33">
        <v>2.4300000000000002</v>
      </c>
      <c r="U20" s="33">
        <v>945.21</v>
      </c>
      <c r="V20" s="33">
        <v>70.92</v>
      </c>
      <c r="W20" s="33">
        <v>20.82</v>
      </c>
      <c r="X20" s="33">
        <v>10.16</v>
      </c>
      <c r="Y20" s="33">
        <v>62.77</v>
      </c>
      <c r="Z20" s="33">
        <v>0.35</v>
      </c>
      <c r="AA20" s="33">
        <v>3.94</v>
      </c>
      <c r="AB20" s="33">
        <v>0</v>
      </c>
      <c r="AC20" s="33">
        <v>4.0199999999999996</v>
      </c>
      <c r="AD20" s="33">
        <v>3.19</v>
      </c>
      <c r="AE20" s="33">
        <v>0.01</v>
      </c>
      <c r="AF20" s="33">
        <v>0.03</v>
      </c>
      <c r="AG20" s="33">
        <v>0.39</v>
      </c>
      <c r="AH20" s="33">
        <v>1.01</v>
      </c>
      <c r="AI20" s="33">
        <v>1.63</v>
      </c>
      <c r="AJ20" s="33">
        <v>0</v>
      </c>
      <c r="AK20" s="33">
        <v>0</v>
      </c>
      <c r="AL20" s="33">
        <v>0</v>
      </c>
      <c r="AM20" s="33">
        <v>0.01</v>
      </c>
      <c r="AN20" s="33">
        <v>0.01</v>
      </c>
      <c r="AO20" s="33">
        <v>0</v>
      </c>
      <c r="AP20" s="33">
        <v>0</v>
      </c>
      <c r="AQ20" s="33">
        <v>0</v>
      </c>
      <c r="AR20" s="33">
        <v>0</v>
      </c>
      <c r="AS20" s="33">
        <v>0.01</v>
      </c>
      <c r="AT20" s="33">
        <v>0.03</v>
      </c>
      <c r="AU20" s="33">
        <v>0.01</v>
      </c>
      <c r="AV20" s="33">
        <v>0.03</v>
      </c>
      <c r="AW20" s="33">
        <v>0.01</v>
      </c>
      <c r="AX20" s="33">
        <v>0.03</v>
      </c>
      <c r="AY20" s="33">
        <v>0</v>
      </c>
      <c r="AZ20" s="33">
        <v>0.01</v>
      </c>
      <c r="BA20" s="33">
        <v>0.01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0.41</v>
      </c>
      <c r="BL20" s="33">
        <v>0</v>
      </c>
      <c r="BM20" s="33">
        <v>0.27</v>
      </c>
      <c r="BN20" s="33">
        <v>0.02</v>
      </c>
      <c r="BO20" s="33">
        <v>0.05</v>
      </c>
      <c r="BP20" s="33">
        <v>0</v>
      </c>
      <c r="BQ20" s="33">
        <v>0</v>
      </c>
      <c r="BR20" s="33">
        <v>0</v>
      </c>
      <c r="BS20" s="33">
        <v>1.55</v>
      </c>
      <c r="BT20" s="33">
        <v>0</v>
      </c>
      <c r="BU20" s="33">
        <v>0</v>
      </c>
      <c r="BV20" s="33">
        <v>3.86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27</v>
      </c>
      <c r="CC20" s="35">
        <v>18.14</v>
      </c>
      <c r="CE20" s="33">
        <v>3.94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0</v>
      </c>
      <c r="CM20" s="33">
        <v>0</v>
      </c>
      <c r="CN20" s="33">
        <v>0</v>
      </c>
      <c r="CO20" s="33">
        <v>0</v>
      </c>
      <c r="CP20" s="33">
        <v>0</v>
      </c>
      <c r="CQ20" s="33">
        <v>0</v>
      </c>
    </row>
    <row r="21" spans="1:95" s="33" customFormat="1" ht="30" x14ac:dyDescent="0.25">
      <c r="A21" s="33" t="str">
        <f>"6/2"</f>
        <v>6/2</v>
      </c>
      <c r="B21" s="34" t="s">
        <v>102</v>
      </c>
      <c r="C21" s="35" t="str">
        <f>"180"</f>
        <v>180</v>
      </c>
      <c r="D21" s="35">
        <v>4.57</v>
      </c>
      <c r="E21" s="35">
        <v>3.17</v>
      </c>
      <c r="F21" s="35">
        <v>3.57</v>
      </c>
      <c r="G21" s="35">
        <v>1.96</v>
      </c>
      <c r="H21" s="35">
        <v>8.7200000000000006</v>
      </c>
      <c r="I21" s="35">
        <v>81.839678835957443</v>
      </c>
      <c r="J21" s="33">
        <v>1.25</v>
      </c>
      <c r="K21" s="33">
        <v>1.17</v>
      </c>
      <c r="L21" s="33">
        <v>0</v>
      </c>
      <c r="M21" s="33">
        <v>0</v>
      </c>
      <c r="N21" s="33">
        <v>4.3499999999999996</v>
      </c>
      <c r="O21" s="33">
        <v>2.54</v>
      </c>
      <c r="P21" s="33">
        <v>1.83</v>
      </c>
      <c r="Q21" s="33">
        <v>0</v>
      </c>
      <c r="R21" s="33">
        <v>0</v>
      </c>
      <c r="S21" s="33">
        <v>0.28000000000000003</v>
      </c>
      <c r="T21" s="33">
        <v>1.37</v>
      </c>
      <c r="U21" s="33">
        <v>163.09</v>
      </c>
      <c r="V21" s="33">
        <v>314.39</v>
      </c>
      <c r="W21" s="33">
        <v>34.049999999999997</v>
      </c>
      <c r="X21" s="33">
        <v>20.86</v>
      </c>
      <c r="Y21" s="33">
        <v>66.56</v>
      </c>
      <c r="Z21" s="33">
        <v>1</v>
      </c>
      <c r="AA21" s="33">
        <v>2.16</v>
      </c>
      <c r="AB21" s="33">
        <v>1543.15</v>
      </c>
      <c r="AC21" s="33">
        <v>324.89</v>
      </c>
      <c r="AD21" s="33">
        <v>1.01</v>
      </c>
      <c r="AE21" s="33">
        <v>0.05</v>
      </c>
      <c r="AF21" s="33">
        <v>0.05</v>
      </c>
      <c r="AG21" s="33">
        <v>0.97</v>
      </c>
      <c r="AH21" s="33">
        <v>2.2200000000000002</v>
      </c>
      <c r="AI21" s="33">
        <v>10.5</v>
      </c>
      <c r="AJ21" s="33">
        <v>0</v>
      </c>
      <c r="AK21" s="33">
        <v>70.239999999999995</v>
      </c>
      <c r="AL21" s="33">
        <v>59.63</v>
      </c>
      <c r="AM21" s="33">
        <v>344.78</v>
      </c>
      <c r="AN21" s="33">
        <v>347.04</v>
      </c>
      <c r="AO21" s="33">
        <v>106.41</v>
      </c>
      <c r="AP21" s="33">
        <v>187.5</v>
      </c>
      <c r="AQ21" s="33">
        <v>50.46</v>
      </c>
      <c r="AR21" s="33">
        <v>181.94</v>
      </c>
      <c r="AS21" s="33">
        <v>257.64</v>
      </c>
      <c r="AT21" s="33">
        <v>267</v>
      </c>
      <c r="AU21" s="33">
        <v>452.61</v>
      </c>
      <c r="AV21" s="33">
        <v>147.47999999999999</v>
      </c>
      <c r="AW21" s="33">
        <v>211.26</v>
      </c>
      <c r="AX21" s="33">
        <v>793.37</v>
      </c>
      <c r="AY21" s="33">
        <v>52.08</v>
      </c>
      <c r="AZ21" s="33">
        <v>191.43</v>
      </c>
      <c r="BA21" s="33">
        <v>195.57</v>
      </c>
      <c r="BB21" s="33">
        <v>156.6</v>
      </c>
      <c r="BC21" s="33">
        <v>66.52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0.11</v>
      </c>
      <c r="BL21" s="33">
        <v>0</v>
      </c>
      <c r="BM21" s="33">
        <v>7.0000000000000007E-2</v>
      </c>
      <c r="BN21" s="33">
        <v>0</v>
      </c>
      <c r="BO21" s="33">
        <v>0.01</v>
      </c>
      <c r="BP21" s="33">
        <v>0</v>
      </c>
      <c r="BQ21" s="33">
        <v>0</v>
      </c>
      <c r="BR21" s="33">
        <v>0</v>
      </c>
      <c r="BS21" s="33">
        <v>0.4</v>
      </c>
      <c r="BT21" s="33">
        <v>0</v>
      </c>
      <c r="BU21" s="33">
        <v>0</v>
      </c>
      <c r="BV21" s="33">
        <v>1.0900000000000001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240.23</v>
      </c>
      <c r="CC21" s="35">
        <v>18.41</v>
      </c>
      <c r="CE21" s="33">
        <v>259.35000000000002</v>
      </c>
      <c r="CG21" s="33">
        <v>24.26</v>
      </c>
      <c r="CH21" s="33">
        <v>14.3</v>
      </c>
      <c r="CI21" s="33">
        <v>19.28</v>
      </c>
      <c r="CJ21" s="33">
        <v>1486.55</v>
      </c>
      <c r="CK21" s="33">
        <v>659.45</v>
      </c>
      <c r="CL21" s="33">
        <v>1073</v>
      </c>
      <c r="CM21" s="33">
        <v>47.82</v>
      </c>
      <c r="CN21" s="33">
        <v>29.32</v>
      </c>
      <c r="CO21" s="33">
        <v>38.57</v>
      </c>
      <c r="CP21" s="33">
        <v>0</v>
      </c>
      <c r="CQ21" s="33">
        <v>0.36</v>
      </c>
    </row>
    <row r="22" spans="1:95" s="33" customFormat="1" ht="45" x14ac:dyDescent="0.25">
      <c r="A22" s="33" t="str">
        <f>"53/8"</f>
        <v>53/8</v>
      </c>
      <c r="B22" s="34" t="s">
        <v>103</v>
      </c>
      <c r="C22" s="35" t="str">
        <f>"180"</f>
        <v>180</v>
      </c>
      <c r="D22" s="35">
        <v>12.55</v>
      </c>
      <c r="E22" s="35">
        <v>10.07</v>
      </c>
      <c r="F22" s="35">
        <v>11.88</v>
      </c>
      <c r="G22" s="35">
        <v>2.09</v>
      </c>
      <c r="H22" s="35">
        <v>26.44</v>
      </c>
      <c r="I22" s="35">
        <v>261.05165780466479</v>
      </c>
      <c r="J22" s="33">
        <v>5.89</v>
      </c>
      <c r="K22" s="33">
        <v>1.02</v>
      </c>
      <c r="L22" s="33">
        <v>0</v>
      </c>
      <c r="M22" s="33">
        <v>0</v>
      </c>
      <c r="N22" s="33">
        <v>2.56</v>
      </c>
      <c r="O22" s="33">
        <v>21.63</v>
      </c>
      <c r="P22" s="33">
        <v>2.25</v>
      </c>
      <c r="Q22" s="33">
        <v>0</v>
      </c>
      <c r="R22" s="33">
        <v>0</v>
      </c>
      <c r="S22" s="33">
        <v>0.33</v>
      </c>
      <c r="T22" s="33">
        <v>2.74</v>
      </c>
      <c r="U22" s="33">
        <v>186.49</v>
      </c>
      <c r="V22" s="33">
        <v>957.95</v>
      </c>
      <c r="W22" s="33">
        <v>24.02</v>
      </c>
      <c r="X22" s="33">
        <v>43.02</v>
      </c>
      <c r="Y22" s="33">
        <v>175.7</v>
      </c>
      <c r="Z22" s="33">
        <v>2.6</v>
      </c>
      <c r="AA22" s="33">
        <v>14.52</v>
      </c>
      <c r="AB22" s="33">
        <v>36.19</v>
      </c>
      <c r="AC22" s="33">
        <v>31.21</v>
      </c>
      <c r="AD22" s="33">
        <v>1.07</v>
      </c>
      <c r="AE22" s="33">
        <v>0.16</v>
      </c>
      <c r="AF22" s="33">
        <v>0.17</v>
      </c>
      <c r="AG22" s="33">
        <v>3.61</v>
      </c>
      <c r="AH22" s="33">
        <v>7.25</v>
      </c>
      <c r="AI22" s="33">
        <v>13.01</v>
      </c>
      <c r="AJ22" s="33">
        <v>0</v>
      </c>
      <c r="AK22" s="33">
        <v>566.07000000000005</v>
      </c>
      <c r="AL22" s="33">
        <v>459.93</v>
      </c>
      <c r="AM22" s="33">
        <v>829.5</v>
      </c>
      <c r="AN22" s="33">
        <v>1375.28</v>
      </c>
      <c r="AO22" s="33">
        <v>245.35</v>
      </c>
      <c r="AP22" s="33">
        <v>470.75</v>
      </c>
      <c r="AQ22" s="33">
        <v>139.91999999999999</v>
      </c>
      <c r="AR22" s="33">
        <v>469.61</v>
      </c>
      <c r="AS22" s="33">
        <v>637.59</v>
      </c>
      <c r="AT22" s="33">
        <v>770.9</v>
      </c>
      <c r="AU22" s="33">
        <v>1005.5</v>
      </c>
      <c r="AV22" s="33">
        <v>377.45</v>
      </c>
      <c r="AW22" s="33">
        <v>529.75</v>
      </c>
      <c r="AX22" s="33">
        <v>1880.81</v>
      </c>
      <c r="AY22" s="33">
        <v>140.91</v>
      </c>
      <c r="AZ22" s="33">
        <v>391.51</v>
      </c>
      <c r="BA22" s="33">
        <v>451.27</v>
      </c>
      <c r="BB22" s="33">
        <v>380.93</v>
      </c>
      <c r="BC22" s="33">
        <v>155.06</v>
      </c>
      <c r="BD22" s="33">
        <v>0.09</v>
      </c>
      <c r="BE22" s="33">
        <v>0.04</v>
      </c>
      <c r="BF22" s="33">
        <v>0.02</v>
      </c>
      <c r="BG22" s="33">
        <v>0.05</v>
      </c>
      <c r="BH22" s="33">
        <v>0.06</v>
      </c>
      <c r="BI22" s="33">
        <v>0.27</v>
      </c>
      <c r="BJ22" s="33">
        <v>0</v>
      </c>
      <c r="BK22" s="33">
        <v>0.92</v>
      </c>
      <c r="BL22" s="33">
        <v>0</v>
      </c>
      <c r="BM22" s="33">
        <v>0.3</v>
      </c>
      <c r="BN22" s="33">
        <v>0</v>
      </c>
      <c r="BO22" s="33">
        <v>0.01</v>
      </c>
      <c r="BP22" s="33">
        <v>0</v>
      </c>
      <c r="BQ22" s="33">
        <v>0.05</v>
      </c>
      <c r="BR22" s="33">
        <v>0.08</v>
      </c>
      <c r="BS22" s="33">
        <v>1.1299999999999999</v>
      </c>
      <c r="BT22" s="33">
        <v>0</v>
      </c>
      <c r="BU22" s="33">
        <v>0</v>
      </c>
      <c r="BV22" s="33">
        <v>1.02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168.58</v>
      </c>
      <c r="CC22" s="35">
        <v>49.39</v>
      </c>
      <c r="CE22" s="33">
        <v>20.55</v>
      </c>
      <c r="CG22" s="33">
        <v>27.7</v>
      </c>
      <c r="CH22" s="33">
        <v>20.22</v>
      </c>
      <c r="CI22" s="33">
        <v>23.96</v>
      </c>
      <c r="CJ22" s="33">
        <v>2625.6</v>
      </c>
      <c r="CK22" s="33">
        <v>1856.81</v>
      </c>
      <c r="CL22" s="33">
        <v>2241.21</v>
      </c>
      <c r="CM22" s="33">
        <v>40.04</v>
      </c>
      <c r="CN22" s="33">
        <v>11.86</v>
      </c>
      <c r="CO22" s="33">
        <v>25.95</v>
      </c>
      <c r="CP22" s="33">
        <v>0</v>
      </c>
      <c r="CQ22" s="33">
        <v>0.36</v>
      </c>
    </row>
    <row r="23" spans="1:95" s="33" customFormat="1" ht="30" x14ac:dyDescent="0.25">
      <c r="A23" s="33" t="str">
        <f>"1/11"</f>
        <v>1/11</v>
      </c>
      <c r="B23" s="34" t="s">
        <v>104</v>
      </c>
      <c r="C23" s="35" t="str">
        <f>"10"</f>
        <v>10</v>
      </c>
      <c r="D23" s="35">
        <v>0.2</v>
      </c>
      <c r="E23" s="35">
        <v>0.15</v>
      </c>
      <c r="F23" s="35">
        <v>0.48</v>
      </c>
      <c r="G23" s="35">
        <v>0.01</v>
      </c>
      <c r="H23" s="35">
        <v>0.68</v>
      </c>
      <c r="I23" s="35">
        <v>7.8316836999999992</v>
      </c>
      <c r="J23" s="33">
        <v>0.32</v>
      </c>
      <c r="K23" s="33">
        <v>0.01</v>
      </c>
      <c r="L23" s="33">
        <v>0</v>
      </c>
      <c r="M23" s="33">
        <v>0</v>
      </c>
      <c r="N23" s="33">
        <v>0.34</v>
      </c>
      <c r="O23" s="33">
        <v>0.32</v>
      </c>
      <c r="P23" s="33">
        <v>0.02</v>
      </c>
      <c r="Q23" s="33">
        <v>0</v>
      </c>
      <c r="R23" s="33">
        <v>0</v>
      </c>
      <c r="S23" s="33">
        <v>0.01</v>
      </c>
      <c r="T23" s="33">
        <v>0.12</v>
      </c>
      <c r="U23" s="33">
        <v>33.22</v>
      </c>
      <c r="V23" s="33">
        <v>7.99</v>
      </c>
      <c r="W23" s="33">
        <v>6.31</v>
      </c>
      <c r="X23" s="33">
        <v>0.76</v>
      </c>
      <c r="Y23" s="33">
        <v>4.78</v>
      </c>
      <c r="Z23" s="33">
        <v>0.01</v>
      </c>
      <c r="AA23" s="33">
        <v>3</v>
      </c>
      <c r="AB23" s="33">
        <v>1.8</v>
      </c>
      <c r="AC23" s="33">
        <v>3.35</v>
      </c>
      <c r="AD23" s="33">
        <v>0.01</v>
      </c>
      <c r="AE23" s="33">
        <v>0</v>
      </c>
      <c r="AF23" s="33">
        <v>0.01</v>
      </c>
      <c r="AG23" s="33">
        <v>0.01</v>
      </c>
      <c r="AH23" s="33">
        <v>0.06</v>
      </c>
      <c r="AI23" s="33">
        <v>0.03</v>
      </c>
      <c r="AJ23" s="33">
        <v>0</v>
      </c>
      <c r="AK23" s="33">
        <v>2.5099999999999998</v>
      </c>
      <c r="AL23" s="33">
        <v>2.31</v>
      </c>
      <c r="AM23" s="33">
        <v>4.32</v>
      </c>
      <c r="AN23" s="33">
        <v>1.45</v>
      </c>
      <c r="AO23" s="33">
        <v>0.83</v>
      </c>
      <c r="AP23" s="33">
        <v>1.75</v>
      </c>
      <c r="AQ23" s="33">
        <v>0.7</v>
      </c>
      <c r="AR23" s="33">
        <v>2.66</v>
      </c>
      <c r="AS23" s="33">
        <v>1.79</v>
      </c>
      <c r="AT23" s="33">
        <v>2.09</v>
      </c>
      <c r="AU23" s="33">
        <v>1.95</v>
      </c>
      <c r="AV23" s="33">
        <v>1.1499999999999999</v>
      </c>
      <c r="AW23" s="33">
        <v>1.83</v>
      </c>
      <c r="AX23" s="33">
        <v>15.79</v>
      </c>
      <c r="AY23" s="33">
        <v>0</v>
      </c>
      <c r="AZ23" s="33">
        <v>4.99</v>
      </c>
      <c r="BA23" s="33">
        <v>2.71</v>
      </c>
      <c r="BB23" s="33">
        <v>1.43</v>
      </c>
      <c r="BC23" s="33">
        <v>1.03</v>
      </c>
      <c r="BD23" s="33">
        <v>0.01</v>
      </c>
      <c r="BE23" s="33">
        <v>0.01</v>
      </c>
      <c r="BF23" s="33">
        <v>0</v>
      </c>
      <c r="BG23" s="33">
        <v>0.01</v>
      </c>
      <c r="BH23" s="33">
        <v>0.01</v>
      </c>
      <c r="BI23" s="33">
        <v>0.04</v>
      </c>
      <c r="BJ23" s="33">
        <v>0</v>
      </c>
      <c r="BK23" s="33">
        <v>0.11</v>
      </c>
      <c r="BL23" s="33">
        <v>0</v>
      </c>
      <c r="BM23" s="33">
        <v>0.03</v>
      </c>
      <c r="BN23" s="33">
        <v>0</v>
      </c>
      <c r="BO23" s="33">
        <v>0</v>
      </c>
      <c r="BP23" s="33">
        <v>0</v>
      </c>
      <c r="BQ23" s="33">
        <v>0.01</v>
      </c>
      <c r="BR23" s="33">
        <v>0.01</v>
      </c>
      <c r="BS23" s="33">
        <v>0.09</v>
      </c>
      <c r="BT23" s="33">
        <v>0</v>
      </c>
      <c r="BU23" s="33">
        <v>0</v>
      </c>
      <c r="BV23" s="33">
        <v>0.01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9.65</v>
      </c>
      <c r="CC23" s="35">
        <v>0.28000000000000003</v>
      </c>
      <c r="CE23" s="33">
        <v>3.3</v>
      </c>
      <c r="CG23" s="33">
        <v>3.78</v>
      </c>
      <c r="CH23" s="33">
        <v>1.81</v>
      </c>
      <c r="CI23" s="33">
        <v>2.8</v>
      </c>
      <c r="CJ23" s="33">
        <v>50.87</v>
      </c>
      <c r="CK23" s="33">
        <v>18.98</v>
      </c>
      <c r="CL23" s="33">
        <v>34.92</v>
      </c>
      <c r="CM23" s="33">
        <v>1.89</v>
      </c>
      <c r="CN23" s="33">
        <v>0.87</v>
      </c>
      <c r="CO23" s="33">
        <v>1.38</v>
      </c>
      <c r="CP23" s="33">
        <v>0.1</v>
      </c>
      <c r="CQ23" s="33">
        <v>0.08</v>
      </c>
    </row>
    <row r="24" spans="1:95" s="33" customFormat="1" ht="15" x14ac:dyDescent="0.25">
      <c r="A24" s="33" t="str">
        <f>"6/10"</f>
        <v>6/10</v>
      </c>
      <c r="B24" s="34" t="s">
        <v>105</v>
      </c>
      <c r="C24" s="35" t="str">
        <f>"180"</f>
        <v>180</v>
      </c>
      <c r="D24" s="35">
        <v>0.92</v>
      </c>
      <c r="E24" s="35">
        <v>0</v>
      </c>
      <c r="F24" s="35">
        <v>0.05</v>
      </c>
      <c r="G24" s="35">
        <v>0.05</v>
      </c>
      <c r="H24" s="35">
        <v>20.86</v>
      </c>
      <c r="I24" s="35">
        <v>78.839027999999999</v>
      </c>
      <c r="J24" s="33">
        <v>0.02</v>
      </c>
      <c r="K24" s="33">
        <v>0</v>
      </c>
      <c r="L24" s="33">
        <v>0</v>
      </c>
      <c r="M24" s="33">
        <v>0</v>
      </c>
      <c r="N24" s="33">
        <v>17.27</v>
      </c>
      <c r="O24" s="33">
        <v>0.51</v>
      </c>
      <c r="P24" s="33">
        <v>3.08</v>
      </c>
      <c r="Q24" s="33">
        <v>0</v>
      </c>
      <c r="R24" s="33">
        <v>0</v>
      </c>
      <c r="S24" s="33">
        <v>0.27</v>
      </c>
      <c r="T24" s="33">
        <v>0.73</v>
      </c>
      <c r="U24" s="33">
        <v>3.12</v>
      </c>
      <c r="V24" s="33">
        <v>306.24</v>
      </c>
      <c r="W24" s="33">
        <v>28.2</v>
      </c>
      <c r="X24" s="33">
        <v>17.96</v>
      </c>
      <c r="Y24" s="33">
        <v>24.44</v>
      </c>
      <c r="Z24" s="33">
        <v>0.57999999999999996</v>
      </c>
      <c r="AA24" s="33">
        <v>0</v>
      </c>
      <c r="AB24" s="33">
        <v>567</v>
      </c>
      <c r="AC24" s="33">
        <v>104.94</v>
      </c>
      <c r="AD24" s="33">
        <v>0.99</v>
      </c>
      <c r="AE24" s="33">
        <v>0.02</v>
      </c>
      <c r="AF24" s="33">
        <v>0.03</v>
      </c>
      <c r="AG24" s="33">
        <v>0.46</v>
      </c>
      <c r="AH24" s="33">
        <v>0.7</v>
      </c>
      <c r="AI24" s="33">
        <v>0.28999999999999998</v>
      </c>
      <c r="AJ24" s="33">
        <v>0</v>
      </c>
      <c r="AK24" s="33">
        <v>0.01</v>
      </c>
      <c r="AL24" s="33">
        <v>0.01</v>
      </c>
      <c r="AM24" s="33">
        <v>0.01</v>
      </c>
      <c r="AN24" s="33">
        <v>0.02</v>
      </c>
      <c r="AO24" s="33">
        <v>0</v>
      </c>
      <c r="AP24" s="33">
        <v>0.01</v>
      </c>
      <c r="AQ24" s="33">
        <v>0</v>
      </c>
      <c r="AR24" s="33">
        <v>0.01</v>
      </c>
      <c r="AS24" s="33">
        <v>0.01</v>
      </c>
      <c r="AT24" s="33">
        <v>0.01</v>
      </c>
      <c r="AU24" s="33">
        <v>0.05</v>
      </c>
      <c r="AV24" s="33">
        <v>0</v>
      </c>
      <c r="AW24" s="33">
        <v>0.01</v>
      </c>
      <c r="AX24" s="33">
        <v>0.02</v>
      </c>
      <c r="AY24" s="33">
        <v>0</v>
      </c>
      <c r="AZ24" s="33">
        <v>0.01</v>
      </c>
      <c r="BA24" s="33">
        <v>0.01</v>
      </c>
      <c r="BB24" s="33">
        <v>0.01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0.01</v>
      </c>
      <c r="BT24" s="33">
        <v>0</v>
      </c>
      <c r="BU24" s="33">
        <v>0</v>
      </c>
      <c r="BV24" s="33">
        <v>0.01</v>
      </c>
      <c r="BW24" s="33">
        <v>0</v>
      </c>
      <c r="BX24" s="33">
        <v>0</v>
      </c>
      <c r="BY24" s="33">
        <v>0</v>
      </c>
      <c r="BZ24" s="33">
        <v>0</v>
      </c>
      <c r="CA24" s="33">
        <v>0</v>
      </c>
      <c r="CB24" s="33">
        <v>192.61</v>
      </c>
      <c r="CC24" s="35">
        <v>3.66</v>
      </c>
      <c r="CE24" s="33">
        <v>94.5</v>
      </c>
      <c r="CG24" s="33">
        <v>5.39</v>
      </c>
      <c r="CH24" s="33">
        <v>4.3099999999999996</v>
      </c>
      <c r="CI24" s="33">
        <v>4.8499999999999996</v>
      </c>
      <c r="CJ24" s="33">
        <v>490.5</v>
      </c>
      <c r="CK24" s="33">
        <v>189.36</v>
      </c>
      <c r="CL24" s="33">
        <v>339.93</v>
      </c>
      <c r="CM24" s="33">
        <v>47.34</v>
      </c>
      <c r="CN24" s="33">
        <v>28.53</v>
      </c>
      <c r="CO24" s="33">
        <v>37.94</v>
      </c>
      <c r="CP24" s="33">
        <v>9</v>
      </c>
      <c r="CQ24" s="33">
        <v>0</v>
      </c>
    </row>
    <row r="25" spans="1:95" s="33" customFormat="1" ht="15" x14ac:dyDescent="0.25">
      <c r="A25" s="33" t="str">
        <f>"-"</f>
        <v>-</v>
      </c>
      <c r="B25" s="34" t="s">
        <v>106</v>
      </c>
      <c r="C25" s="35" t="str">
        <f>"30"</f>
        <v>30</v>
      </c>
      <c r="D25" s="35">
        <v>1.98</v>
      </c>
      <c r="E25" s="35">
        <v>0</v>
      </c>
      <c r="F25" s="35">
        <v>0.2</v>
      </c>
      <c r="G25" s="35">
        <v>0.2</v>
      </c>
      <c r="H25" s="35">
        <v>14.07</v>
      </c>
      <c r="I25" s="35">
        <v>67.170299999999997</v>
      </c>
      <c r="J25" s="33">
        <v>0</v>
      </c>
      <c r="K25" s="33">
        <v>0</v>
      </c>
      <c r="L25" s="33">
        <v>0</v>
      </c>
      <c r="M25" s="33">
        <v>0</v>
      </c>
      <c r="N25" s="33">
        <v>0.33</v>
      </c>
      <c r="O25" s="33">
        <v>13.68</v>
      </c>
      <c r="P25" s="33">
        <v>0.06</v>
      </c>
      <c r="Q25" s="33">
        <v>0</v>
      </c>
      <c r="R25" s="33">
        <v>0</v>
      </c>
      <c r="S25" s="33">
        <v>0</v>
      </c>
      <c r="T25" s="33">
        <v>0.54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95.79</v>
      </c>
      <c r="AL25" s="33">
        <v>99.7</v>
      </c>
      <c r="AM25" s="33">
        <v>152.69</v>
      </c>
      <c r="AN25" s="33">
        <v>50.63</v>
      </c>
      <c r="AO25" s="33">
        <v>30.02</v>
      </c>
      <c r="AP25" s="33">
        <v>60.03</v>
      </c>
      <c r="AQ25" s="33">
        <v>22.71</v>
      </c>
      <c r="AR25" s="33">
        <v>108.58</v>
      </c>
      <c r="AS25" s="33">
        <v>67.34</v>
      </c>
      <c r="AT25" s="33">
        <v>93.96</v>
      </c>
      <c r="AU25" s="33">
        <v>77.52</v>
      </c>
      <c r="AV25" s="33">
        <v>40.72</v>
      </c>
      <c r="AW25" s="33">
        <v>72.040000000000006</v>
      </c>
      <c r="AX25" s="33">
        <v>602.39</v>
      </c>
      <c r="AY25" s="33">
        <v>0</v>
      </c>
      <c r="AZ25" s="33">
        <v>196.27</v>
      </c>
      <c r="BA25" s="33">
        <v>85.35</v>
      </c>
      <c r="BB25" s="33">
        <v>56.64</v>
      </c>
      <c r="BC25" s="33">
        <v>44.89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0.02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0.02</v>
      </c>
      <c r="BT25" s="33">
        <v>0</v>
      </c>
      <c r="BU25" s="33">
        <v>0</v>
      </c>
      <c r="BV25" s="33">
        <v>0.08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11.73</v>
      </c>
      <c r="CC25" s="35">
        <v>2.1</v>
      </c>
      <c r="CE25" s="33">
        <v>0</v>
      </c>
      <c r="CG25" s="33">
        <v>0</v>
      </c>
      <c r="CH25" s="33">
        <v>0</v>
      </c>
      <c r="CI25" s="33">
        <v>0</v>
      </c>
      <c r="CJ25" s="33">
        <v>570</v>
      </c>
      <c r="CK25" s="33">
        <v>219.6</v>
      </c>
      <c r="CL25" s="33">
        <v>394.8</v>
      </c>
      <c r="CM25" s="33">
        <v>4.5599999999999996</v>
      </c>
      <c r="CN25" s="33">
        <v>4.5599999999999996</v>
      </c>
      <c r="CO25" s="33">
        <v>4.5599999999999996</v>
      </c>
      <c r="CP25" s="33">
        <v>0</v>
      </c>
      <c r="CQ25" s="33">
        <v>0</v>
      </c>
    </row>
    <row r="26" spans="1:95" s="30" customFormat="1" ht="15" x14ac:dyDescent="0.25">
      <c r="A26" s="30" t="str">
        <f>"-"</f>
        <v>-</v>
      </c>
      <c r="B26" s="31" t="s">
        <v>107</v>
      </c>
      <c r="C26" s="32" t="str">
        <f>"20"</f>
        <v>20</v>
      </c>
      <c r="D26" s="32">
        <v>1.32</v>
      </c>
      <c r="E26" s="32">
        <v>0</v>
      </c>
      <c r="F26" s="32">
        <v>0.24</v>
      </c>
      <c r="G26" s="32">
        <v>0.24</v>
      </c>
      <c r="H26" s="32">
        <v>8.34</v>
      </c>
      <c r="I26" s="32">
        <v>38.676000000000002</v>
      </c>
      <c r="J26" s="30">
        <v>0.04</v>
      </c>
      <c r="K26" s="30">
        <v>0</v>
      </c>
      <c r="L26" s="30">
        <v>0</v>
      </c>
      <c r="M26" s="30">
        <v>0</v>
      </c>
      <c r="N26" s="30">
        <v>0.24</v>
      </c>
      <c r="O26" s="30">
        <v>6.44</v>
      </c>
      <c r="P26" s="30">
        <v>1.66</v>
      </c>
      <c r="Q26" s="30">
        <v>0</v>
      </c>
      <c r="R26" s="30">
        <v>0</v>
      </c>
      <c r="S26" s="30">
        <v>0.2</v>
      </c>
      <c r="T26" s="30">
        <v>0.5</v>
      </c>
      <c r="U26" s="30">
        <v>122</v>
      </c>
      <c r="V26" s="30">
        <v>49</v>
      </c>
      <c r="W26" s="30">
        <v>7</v>
      </c>
      <c r="X26" s="30">
        <v>9.4</v>
      </c>
      <c r="Y26" s="30">
        <v>31.6</v>
      </c>
      <c r="Z26" s="30">
        <v>0.78</v>
      </c>
      <c r="AA26" s="30">
        <v>0</v>
      </c>
      <c r="AB26" s="30">
        <v>1</v>
      </c>
      <c r="AC26" s="30">
        <v>0.2</v>
      </c>
      <c r="AD26" s="30">
        <v>0.28000000000000003</v>
      </c>
      <c r="AE26" s="30">
        <v>0.04</v>
      </c>
      <c r="AF26" s="30">
        <v>0.02</v>
      </c>
      <c r="AG26" s="30">
        <v>0.14000000000000001</v>
      </c>
      <c r="AH26" s="30">
        <v>0.4</v>
      </c>
      <c r="AI26" s="30">
        <v>0</v>
      </c>
      <c r="AJ26" s="30">
        <v>0</v>
      </c>
      <c r="AK26" s="30">
        <v>64.400000000000006</v>
      </c>
      <c r="AL26" s="30">
        <v>49.6</v>
      </c>
      <c r="AM26" s="30">
        <v>85.4</v>
      </c>
      <c r="AN26" s="30">
        <v>44.6</v>
      </c>
      <c r="AO26" s="30">
        <v>18.600000000000001</v>
      </c>
      <c r="AP26" s="30">
        <v>39.6</v>
      </c>
      <c r="AQ26" s="30">
        <v>16</v>
      </c>
      <c r="AR26" s="30">
        <v>74.2</v>
      </c>
      <c r="AS26" s="30">
        <v>59.4</v>
      </c>
      <c r="AT26" s="30">
        <v>58.2</v>
      </c>
      <c r="AU26" s="30">
        <v>92.8</v>
      </c>
      <c r="AV26" s="30">
        <v>24.8</v>
      </c>
      <c r="AW26" s="30">
        <v>62</v>
      </c>
      <c r="AX26" s="30">
        <v>311.8</v>
      </c>
      <c r="AY26" s="30">
        <v>0</v>
      </c>
      <c r="AZ26" s="30">
        <v>105.2</v>
      </c>
      <c r="BA26" s="30">
        <v>58.2</v>
      </c>
      <c r="BB26" s="30">
        <v>36</v>
      </c>
      <c r="BC26" s="30">
        <v>26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0.03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0.02</v>
      </c>
      <c r="BT26" s="30">
        <v>0</v>
      </c>
      <c r="BU26" s="30">
        <v>0</v>
      </c>
      <c r="BV26" s="30">
        <v>0.1</v>
      </c>
      <c r="BW26" s="30">
        <v>0.02</v>
      </c>
      <c r="BX26" s="30">
        <v>0</v>
      </c>
      <c r="BY26" s="30">
        <v>0</v>
      </c>
      <c r="BZ26" s="30">
        <v>0</v>
      </c>
      <c r="CA26" s="30">
        <v>0</v>
      </c>
      <c r="CB26" s="30">
        <v>9.4</v>
      </c>
      <c r="CC26" s="32">
        <v>1.1200000000000001</v>
      </c>
      <c r="CE26" s="30">
        <v>0.17</v>
      </c>
      <c r="CG26" s="30">
        <v>2</v>
      </c>
      <c r="CH26" s="30">
        <v>2</v>
      </c>
      <c r="CI26" s="30">
        <v>2</v>
      </c>
      <c r="CJ26" s="30">
        <v>380</v>
      </c>
      <c r="CK26" s="30">
        <v>146.4</v>
      </c>
      <c r="CL26" s="30">
        <v>263.2</v>
      </c>
      <c r="CM26" s="30">
        <v>3.8</v>
      </c>
      <c r="CN26" s="30">
        <v>3.16</v>
      </c>
      <c r="CO26" s="30">
        <v>3.48</v>
      </c>
      <c r="CP26" s="30">
        <v>0</v>
      </c>
      <c r="CQ26" s="30">
        <v>0</v>
      </c>
    </row>
    <row r="27" spans="1:95" s="36" customFormat="1" ht="14.25" x14ac:dyDescent="0.2">
      <c r="B27" s="37" t="s">
        <v>108</v>
      </c>
      <c r="C27" s="38">
        <v>650</v>
      </c>
      <c r="D27" s="38">
        <v>25.12</v>
      </c>
      <c r="E27" s="38">
        <v>16.73</v>
      </c>
      <c r="F27" s="38">
        <v>24.66</v>
      </c>
      <c r="G27" s="38">
        <v>11.11</v>
      </c>
      <c r="H27" s="38">
        <v>80.95</v>
      </c>
      <c r="I27" s="38">
        <v>629.99</v>
      </c>
      <c r="J27" s="36">
        <v>8.7200000000000006</v>
      </c>
      <c r="K27" s="36">
        <v>6.53</v>
      </c>
      <c r="L27" s="36">
        <v>0.83</v>
      </c>
      <c r="M27" s="36">
        <v>0</v>
      </c>
      <c r="N27" s="36">
        <v>26.42</v>
      </c>
      <c r="O27" s="36">
        <v>45.14</v>
      </c>
      <c r="P27" s="36">
        <v>9.3800000000000008</v>
      </c>
      <c r="Q27" s="36">
        <v>0</v>
      </c>
      <c r="R27" s="36">
        <v>0</v>
      </c>
      <c r="S27" s="36">
        <v>1.1200000000000001</v>
      </c>
      <c r="T27" s="36">
        <v>8.43</v>
      </c>
      <c r="U27" s="36">
        <v>1453.13</v>
      </c>
      <c r="V27" s="36">
        <v>1706.49</v>
      </c>
      <c r="W27" s="36">
        <v>120.4</v>
      </c>
      <c r="X27" s="36">
        <v>102.16</v>
      </c>
      <c r="Y27" s="36">
        <v>365.85</v>
      </c>
      <c r="Z27" s="36">
        <v>5.33</v>
      </c>
      <c r="AA27" s="36">
        <v>23.62</v>
      </c>
      <c r="AB27" s="36">
        <v>2149.14</v>
      </c>
      <c r="AC27" s="36">
        <v>468.61</v>
      </c>
      <c r="AD27" s="36">
        <v>6.55</v>
      </c>
      <c r="AE27" s="36">
        <v>0.28000000000000003</v>
      </c>
      <c r="AF27" s="36">
        <v>0.3</v>
      </c>
      <c r="AG27" s="36">
        <v>5.58</v>
      </c>
      <c r="AH27" s="36">
        <v>11.64</v>
      </c>
      <c r="AI27" s="36">
        <v>25.45</v>
      </c>
      <c r="AJ27" s="36">
        <v>0</v>
      </c>
      <c r="AK27" s="36">
        <v>799.02</v>
      </c>
      <c r="AL27" s="36">
        <v>671.17</v>
      </c>
      <c r="AM27" s="36">
        <v>1416.7</v>
      </c>
      <c r="AN27" s="36">
        <v>1819.02</v>
      </c>
      <c r="AO27" s="36">
        <v>401.21</v>
      </c>
      <c r="AP27" s="36">
        <v>759.64</v>
      </c>
      <c r="AQ27" s="36">
        <v>229.79</v>
      </c>
      <c r="AR27" s="36">
        <v>836.99</v>
      </c>
      <c r="AS27" s="36">
        <v>1023.78</v>
      </c>
      <c r="AT27" s="36">
        <v>1192.18</v>
      </c>
      <c r="AU27" s="36">
        <v>1630.43</v>
      </c>
      <c r="AV27" s="36">
        <v>591.63</v>
      </c>
      <c r="AW27" s="36">
        <v>876.89</v>
      </c>
      <c r="AX27" s="36">
        <v>3604.22</v>
      </c>
      <c r="AY27" s="36">
        <v>192.99</v>
      </c>
      <c r="AZ27" s="36">
        <v>889.42</v>
      </c>
      <c r="BA27" s="36">
        <v>793.12</v>
      </c>
      <c r="BB27" s="36">
        <v>631.6</v>
      </c>
      <c r="BC27" s="36">
        <v>293.51</v>
      </c>
      <c r="BD27" s="36">
        <v>0.1</v>
      </c>
      <c r="BE27" s="36">
        <v>0.05</v>
      </c>
      <c r="BF27" s="36">
        <v>0.03</v>
      </c>
      <c r="BG27" s="36">
        <v>0.06</v>
      </c>
      <c r="BH27" s="36">
        <v>7.0000000000000007E-2</v>
      </c>
      <c r="BI27" s="36">
        <v>0.31</v>
      </c>
      <c r="BJ27" s="36">
        <v>0</v>
      </c>
      <c r="BK27" s="36">
        <v>1.6</v>
      </c>
      <c r="BL27" s="36">
        <v>0</v>
      </c>
      <c r="BM27" s="36">
        <v>0.67</v>
      </c>
      <c r="BN27" s="36">
        <v>0.03</v>
      </c>
      <c r="BO27" s="36">
        <v>7.0000000000000007E-2</v>
      </c>
      <c r="BP27" s="36">
        <v>0</v>
      </c>
      <c r="BQ27" s="36">
        <v>0.06</v>
      </c>
      <c r="BR27" s="36">
        <v>0.1</v>
      </c>
      <c r="BS27" s="36">
        <v>3.23</v>
      </c>
      <c r="BT27" s="36">
        <v>0</v>
      </c>
      <c r="BU27" s="36">
        <v>0</v>
      </c>
      <c r="BV27" s="36">
        <v>6.16</v>
      </c>
      <c r="BW27" s="36">
        <v>0.03</v>
      </c>
      <c r="BX27" s="36">
        <v>0</v>
      </c>
      <c r="BY27" s="36">
        <v>0</v>
      </c>
      <c r="BZ27" s="36">
        <v>0</v>
      </c>
      <c r="CA27" s="36">
        <v>0</v>
      </c>
      <c r="CB27" s="36">
        <v>659.19</v>
      </c>
      <c r="CC27" s="38">
        <f>SUM($CC$19:$CC$26)</f>
        <v>93.1</v>
      </c>
      <c r="CD27" s="36">
        <f>$I$27/$I$33*100</f>
        <v>46.665925925925926</v>
      </c>
      <c r="CE27" s="36">
        <v>381.81</v>
      </c>
      <c r="CG27" s="36">
        <v>63.13</v>
      </c>
      <c r="CH27" s="36">
        <v>42.65</v>
      </c>
      <c r="CI27" s="36">
        <v>52.89</v>
      </c>
      <c r="CJ27" s="36">
        <v>5603.51</v>
      </c>
      <c r="CK27" s="36">
        <v>3090.6</v>
      </c>
      <c r="CL27" s="36">
        <v>4347.05</v>
      </c>
      <c r="CM27" s="36">
        <v>145.44</v>
      </c>
      <c r="CN27" s="36">
        <v>78.3</v>
      </c>
      <c r="CO27" s="36">
        <v>111.88</v>
      </c>
      <c r="CP27" s="36">
        <v>9.1</v>
      </c>
      <c r="CQ27" s="36">
        <v>0.8</v>
      </c>
    </row>
    <row r="28" spans="1:95" s="5" customFormat="1" ht="15" x14ac:dyDescent="0.25">
      <c r="B28" s="29" t="s">
        <v>109</v>
      </c>
      <c r="C28" s="11"/>
      <c r="D28" s="11"/>
      <c r="E28" s="11"/>
      <c r="F28" s="11"/>
      <c r="G28" s="11"/>
      <c r="H28" s="11"/>
      <c r="I28" s="11"/>
      <c r="CC28" s="11"/>
    </row>
    <row r="29" spans="1:95" s="33" customFormat="1" ht="15" x14ac:dyDescent="0.25">
      <c r="A29" s="33" t="str">
        <f>"8/12"</f>
        <v>8/12</v>
      </c>
      <c r="B29" s="34" t="s">
        <v>110</v>
      </c>
      <c r="C29" s="35" t="str">
        <f>"50"</f>
        <v>50</v>
      </c>
      <c r="D29" s="35">
        <v>4.47</v>
      </c>
      <c r="E29" s="35">
        <v>0.79</v>
      </c>
      <c r="F29" s="35">
        <v>3.63</v>
      </c>
      <c r="G29" s="35">
        <v>3.54</v>
      </c>
      <c r="H29" s="35">
        <v>29.35</v>
      </c>
      <c r="I29" s="35">
        <v>166.85508767159999</v>
      </c>
      <c r="J29" s="33">
        <v>0.78</v>
      </c>
      <c r="K29" s="33">
        <v>2</v>
      </c>
      <c r="L29" s="33">
        <v>0</v>
      </c>
      <c r="M29" s="33">
        <v>0</v>
      </c>
      <c r="N29" s="33">
        <v>5.47</v>
      </c>
      <c r="O29" s="33">
        <v>22.71</v>
      </c>
      <c r="P29" s="33">
        <v>1.17</v>
      </c>
      <c r="Q29" s="33">
        <v>0</v>
      </c>
      <c r="R29" s="33">
        <v>0</v>
      </c>
      <c r="S29" s="33">
        <v>0.02</v>
      </c>
      <c r="T29" s="33">
        <v>0.89</v>
      </c>
      <c r="U29" s="33">
        <v>232.56</v>
      </c>
      <c r="V29" s="33">
        <v>63.61</v>
      </c>
      <c r="W29" s="33">
        <v>24.97</v>
      </c>
      <c r="X29" s="33">
        <v>7.47</v>
      </c>
      <c r="Y29" s="33">
        <v>43.72</v>
      </c>
      <c r="Z29" s="33">
        <v>0.46</v>
      </c>
      <c r="AA29" s="33">
        <v>4.01</v>
      </c>
      <c r="AB29" s="33">
        <v>1.88</v>
      </c>
      <c r="AC29" s="33">
        <v>7.2</v>
      </c>
      <c r="AD29" s="33">
        <v>1.94</v>
      </c>
      <c r="AE29" s="33">
        <v>0.05</v>
      </c>
      <c r="AF29" s="33">
        <v>0.04</v>
      </c>
      <c r="AG29" s="33">
        <v>0.38</v>
      </c>
      <c r="AH29" s="33">
        <v>1.37</v>
      </c>
      <c r="AI29" s="33">
        <v>0.08</v>
      </c>
      <c r="AJ29" s="33">
        <v>0</v>
      </c>
      <c r="AK29" s="33">
        <v>181.89</v>
      </c>
      <c r="AL29" s="33">
        <v>163.13999999999999</v>
      </c>
      <c r="AM29" s="33">
        <v>304.7</v>
      </c>
      <c r="AN29" s="33">
        <v>110.52</v>
      </c>
      <c r="AO29" s="33">
        <v>62.12</v>
      </c>
      <c r="AP29" s="33">
        <v>121.67</v>
      </c>
      <c r="AQ29" s="33">
        <v>38.85</v>
      </c>
      <c r="AR29" s="33">
        <v>187.06</v>
      </c>
      <c r="AS29" s="33">
        <v>131.75</v>
      </c>
      <c r="AT29" s="33">
        <v>156.36000000000001</v>
      </c>
      <c r="AU29" s="33">
        <v>147.47</v>
      </c>
      <c r="AV29" s="33">
        <v>78.86</v>
      </c>
      <c r="AW29" s="33">
        <v>133.69</v>
      </c>
      <c r="AX29" s="33">
        <v>1111.6199999999999</v>
      </c>
      <c r="AY29" s="33">
        <v>2.86</v>
      </c>
      <c r="AZ29" s="33">
        <v>346.64</v>
      </c>
      <c r="BA29" s="33">
        <v>191.13</v>
      </c>
      <c r="BB29" s="33">
        <v>97.69</v>
      </c>
      <c r="BC29" s="33">
        <v>75.03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0.21</v>
      </c>
      <c r="BL29" s="33">
        <v>0</v>
      </c>
      <c r="BM29" s="33">
        <v>0.11</v>
      </c>
      <c r="BN29" s="33">
        <v>0.01</v>
      </c>
      <c r="BO29" s="33">
        <v>0.02</v>
      </c>
      <c r="BP29" s="33">
        <v>0</v>
      </c>
      <c r="BQ29" s="33">
        <v>0</v>
      </c>
      <c r="BR29" s="33">
        <v>0</v>
      </c>
      <c r="BS29" s="33">
        <v>0.67</v>
      </c>
      <c r="BT29" s="33">
        <v>0</v>
      </c>
      <c r="BU29" s="33">
        <v>0</v>
      </c>
      <c r="BV29" s="33">
        <v>1.98</v>
      </c>
      <c r="BW29" s="33">
        <v>0.01</v>
      </c>
      <c r="BX29" s="33">
        <v>0</v>
      </c>
      <c r="BY29" s="33">
        <v>0</v>
      </c>
      <c r="BZ29" s="33">
        <v>0</v>
      </c>
      <c r="CA29" s="33">
        <v>0</v>
      </c>
      <c r="CB29" s="33">
        <v>20.93</v>
      </c>
      <c r="CC29" s="35">
        <v>3.48</v>
      </c>
      <c r="CE29" s="33">
        <v>4.32</v>
      </c>
      <c r="CG29" s="33">
        <v>25.83</v>
      </c>
      <c r="CH29" s="33">
        <v>12.93</v>
      </c>
      <c r="CI29" s="33">
        <v>19.38</v>
      </c>
      <c r="CJ29" s="33">
        <v>932.75</v>
      </c>
      <c r="CK29" s="33">
        <v>344.99</v>
      </c>
      <c r="CL29" s="33">
        <v>638.87</v>
      </c>
      <c r="CM29" s="33">
        <v>7</v>
      </c>
      <c r="CN29" s="33">
        <v>3.36</v>
      </c>
      <c r="CO29" s="33">
        <v>5.56</v>
      </c>
      <c r="CP29" s="33">
        <v>5</v>
      </c>
      <c r="CQ29" s="33">
        <v>0.57999999999999996</v>
      </c>
    </row>
    <row r="30" spans="1:95" s="30" customFormat="1" ht="15" x14ac:dyDescent="0.25">
      <c r="A30" s="30" t="str">
        <f>"30/10"</f>
        <v>30/10</v>
      </c>
      <c r="B30" s="31" t="s">
        <v>111</v>
      </c>
      <c r="C30" s="32" t="str">
        <f>"200"</f>
        <v>200</v>
      </c>
      <c r="D30" s="32">
        <v>2.92</v>
      </c>
      <c r="E30" s="32">
        <v>2.84</v>
      </c>
      <c r="F30" s="32">
        <v>2.4700000000000002</v>
      </c>
      <c r="G30" s="32">
        <v>0.02</v>
      </c>
      <c r="H30" s="32">
        <v>17.48</v>
      </c>
      <c r="I30" s="32">
        <v>100.54508800000001</v>
      </c>
      <c r="J30" s="30">
        <v>1.7</v>
      </c>
      <c r="K30" s="30">
        <v>0</v>
      </c>
      <c r="L30" s="30">
        <v>0</v>
      </c>
      <c r="M30" s="30">
        <v>0</v>
      </c>
      <c r="N30" s="30">
        <v>17.43</v>
      </c>
      <c r="O30" s="30">
        <v>0</v>
      </c>
      <c r="P30" s="30">
        <v>0.04</v>
      </c>
      <c r="Q30" s="30">
        <v>0</v>
      </c>
      <c r="R30" s="30">
        <v>0</v>
      </c>
      <c r="S30" s="30">
        <v>0.1</v>
      </c>
      <c r="T30" s="30">
        <v>0.74</v>
      </c>
      <c r="U30" s="30">
        <v>49.63</v>
      </c>
      <c r="V30" s="30">
        <v>144.93</v>
      </c>
      <c r="W30" s="30">
        <v>116.78</v>
      </c>
      <c r="X30" s="30">
        <v>13.3</v>
      </c>
      <c r="Y30" s="30">
        <v>83.7</v>
      </c>
      <c r="Z30" s="30">
        <v>0.13</v>
      </c>
      <c r="AA30" s="30">
        <v>20</v>
      </c>
      <c r="AB30" s="30">
        <v>9</v>
      </c>
      <c r="AC30" s="30">
        <v>22</v>
      </c>
      <c r="AD30" s="30">
        <v>0</v>
      </c>
      <c r="AE30" s="30">
        <v>0.03</v>
      </c>
      <c r="AF30" s="30">
        <v>0.14000000000000001</v>
      </c>
      <c r="AG30" s="30">
        <v>0.09</v>
      </c>
      <c r="AH30" s="30">
        <v>0.8</v>
      </c>
      <c r="AI30" s="30">
        <v>0.52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189.05</v>
      </c>
      <c r="CC30" s="32">
        <v>6.1</v>
      </c>
      <c r="CE30" s="30">
        <v>21.5</v>
      </c>
      <c r="CG30" s="30">
        <v>11.21</v>
      </c>
      <c r="CH30" s="30">
        <v>4.21</v>
      </c>
      <c r="CI30" s="30">
        <v>7.71</v>
      </c>
      <c r="CJ30" s="30">
        <v>872.96</v>
      </c>
      <c r="CK30" s="30">
        <v>320.27999999999997</v>
      </c>
      <c r="CL30" s="30">
        <v>596.62</v>
      </c>
      <c r="CM30" s="30">
        <v>35.71</v>
      </c>
      <c r="CN30" s="30">
        <v>16.68</v>
      </c>
      <c r="CO30" s="30">
        <v>26.19</v>
      </c>
      <c r="CP30" s="30">
        <v>13</v>
      </c>
      <c r="CQ30" s="30">
        <v>0</v>
      </c>
    </row>
    <row r="31" spans="1:95" s="36" customFormat="1" ht="14.25" x14ac:dyDescent="0.2">
      <c r="B31" s="37" t="s">
        <v>112</v>
      </c>
      <c r="C31" s="38">
        <v>250</v>
      </c>
      <c r="D31" s="38">
        <v>7.39</v>
      </c>
      <c r="E31" s="38">
        <v>3.63</v>
      </c>
      <c r="F31" s="38">
        <v>6.1</v>
      </c>
      <c r="G31" s="38">
        <v>3.56</v>
      </c>
      <c r="H31" s="38">
        <v>46.82</v>
      </c>
      <c r="I31" s="38">
        <v>267.39999999999998</v>
      </c>
      <c r="J31" s="36">
        <v>2.48</v>
      </c>
      <c r="K31" s="36">
        <v>2</v>
      </c>
      <c r="L31" s="36">
        <v>0</v>
      </c>
      <c r="M31" s="36">
        <v>0</v>
      </c>
      <c r="N31" s="36">
        <v>22.9</v>
      </c>
      <c r="O31" s="36">
        <v>22.71</v>
      </c>
      <c r="P31" s="36">
        <v>1.21</v>
      </c>
      <c r="Q31" s="36">
        <v>0</v>
      </c>
      <c r="R31" s="36">
        <v>0</v>
      </c>
      <c r="S31" s="36">
        <v>0.12</v>
      </c>
      <c r="T31" s="36">
        <v>1.63</v>
      </c>
      <c r="U31" s="36">
        <v>282.19</v>
      </c>
      <c r="V31" s="36">
        <v>208.54</v>
      </c>
      <c r="W31" s="36">
        <v>141.75</v>
      </c>
      <c r="X31" s="36">
        <v>20.77</v>
      </c>
      <c r="Y31" s="36">
        <v>127.42</v>
      </c>
      <c r="Z31" s="36">
        <v>0.59</v>
      </c>
      <c r="AA31" s="36">
        <v>24.01</v>
      </c>
      <c r="AB31" s="36">
        <v>10.88</v>
      </c>
      <c r="AC31" s="36">
        <v>29.2</v>
      </c>
      <c r="AD31" s="36">
        <v>1.94</v>
      </c>
      <c r="AE31" s="36">
        <v>0.09</v>
      </c>
      <c r="AF31" s="36">
        <v>0.17</v>
      </c>
      <c r="AG31" s="36">
        <v>0.47</v>
      </c>
      <c r="AH31" s="36">
        <v>2.17</v>
      </c>
      <c r="AI31" s="36">
        <v>0.6</v>
      </c>
      <c r="AJ31" s="36">
        <v>0</v>
      </c>
      <c r="AK31" s="36">
        <v>181.89</v>
      </c>
      <c r="AL31" s="36">
        <v>163.13999999999999</v>
      </c>
      <c r="AM31" s="36">
        <v>304.7</v>
      </c>
      <c r="AN31" s="36">
        <v>110.52</v>
      </c>
      <c r="AO31" s="36">
        <v>62.12</v>
      </c>
      <c r="AP31" s="36">
        <v>121.67</v>
      </c>
      <c r="AQ31" s="36">
        <v>38.85</v>
      </c>
      <c r="AR31" s="36">
        <v>187.06</v>
      </c>
      <c r="AS31" s="36">
        <v>131.75</v>
      </c>
      <c r="AT31" s="36">
        <v>156.36000000000001</v>
      </c>
      <c r="AU31" s="36">
        <v>147.47</v>
      </c>
      <c r="AV31" s="36">
        <v>78.86</v>
      </c>
      <c r="AW31" s="36">
        <v>133.69</v>
      </c>
      <c r="AX31" s="36">
        <v>1111.6199999999999</v>
      </c>
      <c r="AY31" s="36">
        <v>2.86</v>
      </c>
      <c r="AZ31" s="36">
        <v>346.64</v>
      </c>
      <c r="BA31" s="36">
        <v>191.13</v>
      </c>
      <c r="BB31" s="36">
        <v>97.69</v>
      </c>
      <c r="BC31" s="36">
        <v>75.03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0.21</v>
      </c>
      <c r="BL31" s="36">
        <v>0</v>
      </c>
      <c r="BM31" s="36">
        <v>0.11</v>
      </c>
      <c r="BN31" s="36">
        <v>0.01</v>
      </c>
      <c r="BO31" s="36">
        <v>0.02</v>
      </c>
      <c r="BP31" s="36">
        <v>0</v>
      </c>
      <c r="BQ31" s="36">
        <v>0</v>
      </c>
      <c r="BR31" s="36">
        <v>0</v>
      </c>
      <c r="BS31" s="36">
        <v>0.67</v>
      </c>
      <c r="BT31" s="36">
        <v>0</v>
      </c>
      <c r="BU31" s="36">
        <v>0</v>
      </c>
      <c r="BV31" s="36">
        <v>1.98</v>
      </c>
      <c r="BW31" s="36">
        <v>0.01</v>
      </c>
      <c r="BX31" s="36">
        <v>0</v>
      </c>
      <c r="BY31" s="36">
        <v>0</v>
      </c>
      <c r="BZ31" s="36">
        <v>0</v>
      </c>
      <c r="CA31" s="36">
        <v>0</v>
      </c>
      <c r="CB31" s="36">
        <v>209.98</v>
      </c>
      <c r="CC31" s="38">
        <f>SUM($CC$28:$CC$30)</f>
        <v>9.58</v>
      </c>
      <c r="CD31" s="36">
        <f>$I$31/$I$33*100</f>
        <v>19.807407407407407</v>
      </c>
      <c r="CE31" s="36">
        <v>25.82</v>
      </c>
      <c r="CG31" s="36">
        <v>37.03</v>
      </c>
      <c r="CH31" s="36">
        <v>17.13</v>
      </c>
      <c r="CI31" s="36">
        <v>27.08</v>
      </c>
      <c r="CJ31" s="36">
        <v>1805.71</v>
      </c>
      <c r="CK31" s="36">
        <v>665.27</v>
      </c>
      <c r="CL31" s="36">
        <v>1235.49</v>
      </c>
      <c r="CM31" s="36">
        <v>42.71</v>
      </c>
      <c r="CN31" s="36">
        <v>20.04</v>
      </c>
      <c r="CO31" s="36">
        <v>31.75</v>
      </c>
      <c r="CP31" s="36">
        <v>18</v>
      </c>
      <c r="CQ31" s="36">
        <v>0.57999999999999996</v>
      </c>
    </row>
    <row r="32" spans="1:95" s="36" customFormat="1" ht="14.25" x14ac:dyDescent="0.2">
      <c r="B32" s="37" t="s">
        <v>113</v>
      </c>
      <c r="C32" s="38"/>
      <c r="D32" s="38">
        <v>62.72</v>
      </c>
      <c r="E32" s="38">
        <v>46.23</v>
      </c>
      <c r="F32" s="38">
        <v>46.94</v>
      </c>
      <c r="G32" s="38">
        <v>17.079999999999998</v>
      </c>
      <c r="H32" s="38">
        <v>208.73</v>
      </c>
      <c r="I32" s="38">
        <v>1480.56</v>
      </c>
      <c r="J32" s="36">
        <v>19.7</v>
      </c>
      <c r="K32" s="36">
        <v>9.19</v>
      </c>
      <c r="L32" s="36">
        <v>8.3699999999999992</v>
      </c>
      <c r="M32" s="36">
        <v>0</v>
      </c>
      <c r="N32" s="36">
        <v>102.18</v>
      </c>
      <c r="O32" s="36">
        <v>92.45</v>
      </c>
      <c r="P32" s="36">
        <v>14.11</v>
      </c>
      <c r="Q32" s="36">
        <v>0</v>
      </c>
      <c r="R32" s="36">
        <v>0</v>
      </c>
      <c r="S32" s="36">
        <v>3.88</v>
      </c>
      <c r="T32" s="36">
        <v>12.97</v>
      </c>
      <c r="U32" s="36">
        <v>1906.07</v>
      </c>
      <c r="V32" s="36">
        <v>2474.6799999999998</v>
      </c>
      <c r="W32" s="36">
        <v>538.28</v>
      </c>
      <c r="X32" s="36">
        <v>179.84</v>
      </c>
      <c r="Y32" s="36">
        <v>844.71</v>
      </c>
      <c r="Z32" s="36">
        <v>9.94</v>
      </c>
      <c r="AA32" s="36">
        <v>143.86000000000001</v>
      </c>
      <c r="AB32" s="36">
        <v>2235.9899999999998</v>
      </c>
      <c r="AC32" s="36">
        <v>612.74</v>
      </c>
      <c r="AD32" s="36">
        <v>10.210000000000001</v>
      </c>
      <c r="AE32" s="36">
        <v>0.52</v>
      </c>
      <c r="AF32" s="36">
        <v>0.92</v>
      </c>
      <c r="AG32" s="36">
        <v>7.56</v>
      </c>
      <c r="AH32" s="36">
        <v>21.65</v>
      </c>
      <c r="AI32" s="36">
        <v>36.729999999999997</v>
      </c>
      <c r="AJ32" s="36">
        <v>0</v>
      </c>
      <c r="AK32" s="36">
        <v>980.91</v>
      </c>
      <c r="AL32" s="36">
        <v>834.32</v>
      </c>
      <c r="AM32" s="36">
        <v>2135.8200000000002</v>
      </c>
      <c r="AN32" s="36">
        <v>2129.36</v>
      </c>
      <c r="AO32" s="36">
        <v>563.79999999999995</v>
      </c>
      <c r="AP32" s="36">
        <v>1065.3599999999999</v>
      </c>
      <c r="AQ32" s="36">
        <v>333.1</v>
      </c>
      <c r="AR32" s="36">
        <v>1297.95</v>
      </c>
      <c r="AS32" s="36">
        <v>1366.72</v>
      </c>
      <c r="AT32" s="36">
        <v>1609.18</v>
      </c>
      <c r="AU32" s="36">
        <v>2117.11</v>
      </c>
      <c r="AV32" s="36">
        <v>788.02</v>
      </c>
      <c r="AW32" s="36">
        <v>1200.1099999999999</v>
      </c>
      <c r="AX32" s="36">
        <v>6079.77</v>
      </c>
      <c r="AY32" s="36">
        <v>197.18</v>
      </c>
      <c r="AZ32" s="36">
        <v>1661.98</v>
      </c>
      <c r="BA32" s="36">
        <v>1263.23</v>
      </c>
      <c r="BB32" s="36">
        <v>885.59</v>
      </c>
      <c r="BC32" s="36">
        <v>484.63</v>
      </c>
      <c r="BD32" s="36">
        <v>0.1</v>
      </c>
      <c r="BE32" s="36">
        <v>0.05</v>
      </c>
      <c r="BF32" s="36">
        <v>0.03</v>
      </c>
      <c r="BG32" s="36">
        <v>0.06</v>
      </c>
      <c r="BH32" s="36">
        <v>7.0000000000000007E-2</v>
      </c>
      <c r="BI32" s="36">
        <v>0.31</v>
      </c>
      <c r="BJ32" s="36">
        <v>0</v>
      </c>
      <c r="BK32" s="36">
        <v>1.97</v>
      </c>
      <c r="BL32" s="36">
        <v>0</v>
      </c>
      <c r="BM32" s="36">
        <v>0.87</v>
      </c>
      <c r="BN32" s="36">
        <v>0.05</v>
      </c>
      <c r="BO32" s="36">
        <v>0.09</v>
      </c>
      <c r="BP32" s="36">
        <v>0</v>
      </c>
      <c r="BQ32" s="36">
        <v>0.06</v>
      </c>
      <c r="BR32" s="36">
        <v>0.11</v>
      </c>
      <c r="BS32" s="36">
        <v>4.47</v>
      </c>
      <c r="BT32" s="36">
        <v>0</v>
      </c>
      <c r="BU32" s="36">
        <v>0</v>
      </c>
      <c r="BV32" s="36">
        <v>8.9700000000000006</v>
      </c>
      <c r="BW32" s="36">
        <v>0.04</v>
      </c>
      <c r="BX32" s="36">
        <v>0</v>
      </c>
      <c r="BY32" s="36">
        <v>0</v>
      </c>
      <c r="BZ32" s="36">
        <v>0</v>
      </c>
      <c r="CA32" s="36">
        <v>0</v>
      </c>
      <c r="CB32" s="36">
        <v>1306.98</v>
      </c>
      <c r="CC32" s="38">
        <v>168.98</v>
      </c>
      <c r="CE32" s="36">
        <v>516.53</v>
      </c>
      <c r="CG32" s="36">
        <v>107.92</v>
      </c>
      <c r="CH32" s="36">
        <v>65.09</v>
      </c>
      <c r="CI32" s="36">
        <v>86.5</v>
      </c>
      <c r="CJ32" s="36">
        <v>8756.43</v>
      </c>
      <c r="CK32" s="36">
        <v>4435.6400000000003</v>
      </c>
      <c r="CL32" s="36">
        <v>6596.04</v>
      </c>
      <c r="CM32" s="36">
        <v>237.61</v>
      </c>
      <c r="CN32" s="36">
        <v>126.26</v>
      </c>
      <c r="CO32" s="36">
        <v>182.32</v>
      </c>
      <c r="CP32" s="36">
        <v>52.1</v>
      </c>
      <c r="CQ32" s="36">
        <v>1.38</v>
      </c>
    </row>
    <row r="33" spans="2:93" s="5" customFormat="1" ht="30" x14ac:dyDescent="0.25">
      <c r="B33" s="16" t="s">
        <v>114</v>
      </c>
      <c r="C33" s="11"/>
      <c r="D33" s="11">
        <v>40.5</v>
      </c>
      <c r="E33" s="11">
        <v>0</v>
      </c>
      <c r="F33" s="11">
        <v>45</v>
      </c>
      <c r="G33" s="11">
        <v>0</v>
      </c>
      <c r="H33" s="11">
        <v>195.75</v>
      </c>
      <c r="I33" s="11">
        <v>1350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375</v>
      </c>
      <c r="AD33" s="5">
        <v>0</v>
      </c>
      <c r="AE33" s="5">
        <v>0.67500000000000004</v>
      </c>
      <c r="AF33" s="5">
        <v>0.75</v>
      </c>
      <c r="AI33" s="5">
        <v>37.5</v>
      </c>
      <c r="CC33" s="11"/>
      <c r="CI33" s="5">
        <v>0</v>
      </c>
      <c r="CL33" s="5">
        <v>0</v>
      </c>
      <c r="CO33" s="5">
        <v>0</v>
      </c>
    </row>
    <row r="34" spans="2:93" s="5" customFormat="1" ht="15" x14ac:dyDescent="0.25">
      <c r="B34" s="16" t="s">
        <v>115</v>
      </c>
      <c r="C34" s="11"/>
      <c r="D34" s="11">
        <f>D32-D33</f>
        <v>22.22</v>
      </c>
      <c r="E34" s="11">
        <f>E32-E33</f>
        <v>46.23</v>
      </c>
      <c r="F34" s="11">
        <f>F32-F33</f>
        <v>1.9399999999999977</v>
      </c>
      <c r="G34" s="11">
        <f>G32-G33</f>
        <v>17.079999999999998</v>
      </c>
      <c r="H34" s="11">
        <f>H32-H33</f>
        <v>12.97999999999999</v>
      </c>
      <c r="I34" s="11">
        <f>I32-I33</f>
        <v>130.55999999999995</v>
      </c>
      <c r="V34" s="5">
        <f>V32-V33</f>
        <v>2474.6799999999998</v>
      </c>
      <c r="W34" s="5">
        <f>W32-W33</f>
        <v>538.28</v>
      </c>
      <c r="X34" s="5">
        <f>X32-X33</f>
        <v>179.84</v>
      </c>
      <c r="Y34" s="5">
        <f>Y32-Y33</f>
        <v>844.71</v>
      </c>
      <c r="Z34" s="5">
        <f>Z32-Z33</f>
        <v>9.94</v>
      </c>
      <c r="AA34" s="5">
        <f>AA32-AA33</f>
        <v>143.86000000000001</v>
      </c>
      <c r="AB34" s="5">
        <f>AB32-AB33</f>
        <v>2235.9899999999998</v>
      </c>
      <c r="AC34" s="5">
        <f>AC32-AC33</f>
        <v>237.74</v>
      </c>
      <c r="AD34" s="5">
        <f>AD32-AD33</f>
        <v>10.210000000000001</v>
      </c>
      <c r="AE34" s="5">
        <f>AE32-AE33</f>
        <v>-0.15500000000000003</v>
      </c>
      <c r="AF34" s="5">
        <f>AF32-AF33</f>
        <v>0.17000000000000004</v>
      </c>
      <c r="AI34" s="5">
        <f>AI32-AI33</f>
        <v>-0.77000000000000313</v>
      </c>
      <c r="CC34" s="11"/>
      <c r="CI34" s="5">
        <f>CI32-CI33</f>
        <v>86.5</v>
      </c>
      <c r="CL34" s="5">
        <f>CL32-CL33</f>
        <v>6596.04</v>
      </c>
      <c r="CO34" s="5">
        <f>CO32-CO33</f>
        <v>182.32</v>
      </c>
    </row>
    <row r="35" spans="2:93" s="5" customFormat="1" ht="15" x14ac:dyDescent="0.25">
      <c r="B35" s="16"/>
      <c r="C35" s="11"/>
      <c r="D35" s="11"/>
      <c r="E35" s="11"/>
      <c r="F35" s="11"/>
      <c r="G35" s="11"/>
      <c r="H35" s="11"/>
      <c r="I35" s="11"/>
      <c r="CC35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0.140625" style="87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9.140625" style="40"/>
  </cols>
  <sheetData>
    <row r="1" spans="1:10" x14ac:dyDescent="0.25">
      <c r="A1" s="40" t="s">
        <v>117</v>
      </c>
      <c r="B1" s="41" t="s">
        <v>118</v>
      </c>
      <c r="C1" s="42"/>
      <c r="D1" s="43"/>
      <c r="E1" s="40" t="s">
        <v>119</v>
      </c>
      <c r="F1" s="44"/>
      <c r="I1" s="40" t="s">
        <v>120</v>
      </c>
      <c r="J1" s="45"/>
    </row>
    <row r="2" spans="1:10" ht="7.5" customHeight="1" thickBot="1" x14ac:dyDescent="0.3">
      <c r="E2" s="40"/>
    </row>
    <row r="3" spans="1:10" ht="15.75" thickBot="1" x14ac:dyDescent="0.3">
      <c r="A3" s="46" t="s">
        <v>121</v>
      </c>
      <c r="B3" s="47" t="s">
        <v>122</v>
      </c>
      <c r="C3" s="47" t="s">
        <v>123</v>
      </c>
      <c r="D3" s="47" t="s">
        <v>124</v>
      </c>
      <c r="E3" s="47" t="s">
        <v>6</v>
      </c>
      <c r="F3" s="47" t="s">
        <v>125</v>
      </c>
      <c r="G3" s="47" t="s">
        <v>126</v>
      </c>
      <c r="H3" s="47" t="s">
        <v>127</v>
      </c>
      <c r="I3" s="47" t="s">
        <v>128</v>
      </c>
      <c r="J3" s="48" t="s">
        <v>129</v>
      </c>
    </row>
    <row r="4" spans="1:10" x14ac:dyDescent="0.25">
      <c r="A4" s="49" t="s">
        <v>130</v>
      </c>
      <c r="B4" s="50" t="s">
        <v>131</v>
      </c>
      <c r="C4" s="88" t="s">
        <v>149</v>
      </c>
      <c r="D4" s="52" t="s">
        <v>92</v>
      </c>
      <c r="E4" s="53">
        <v>150</v>
      </c>
      <c r="F4" s="54">
        <v>47.67</v>
      </c>
      <c r="G4" s="55">
        <v>365.53153069438758</v>
      </c>
      <c r="H4" s="55">
        <v>27.34</v>
      </c>
      <c r="I4" s="55">
        <v>14.87</v>
      </c>
      <c r="J4" s="56">
        <v>30.34</v>
      </c>
    </row>
    <row r="5" spans="1:10" x14ac:dyDescent="0.25">
      <c r="A5" s="57"/>
      <c r="B5" s="58"/>
      <c r="C5" s="89" t="s">
        <v>118</v>
      </c>
      <c r="D5" s="59" t="s">
        <v>93</v>
      </c>
      <c r="E5" s="44">
        <v>20</v>
      </c>
      <c r="F5" s="60">
        <v>3.3</v>
      </c>
      <c r="G5" s="61">
        <v>50.3</v>
      </c>
      <c r="H5" s="61">
        <v>0.08</v>
      </c>
      <c r="I5" s="61">
        <v>0</v>
      </c>
      <c r="J5" s="62">
        <v>13.2</v>
      </c>
    </row>
    <row r="6" spans="1:10" x14ac:dyDescent="0.25">
      <c r="A6" s="57"/>
      <c r="B6" s="63" t="s">
        <v>132</v>
      </c>
      <c r="C6" s="89" t="s">
        <v>118</v>
      </c>
      <c r="D6" s="59" t="s">
        <v>94</v>
      </c>
      <c r="E6" s="44">
        <v>30</v>
      </c>
      <c r="F6" s="60">
        <v>3.06</v>
      </c>
      <c r="G6" s="61">
        <v>80.855999999999995</v>
      </c>
      <c r="H6" s="61">
        <v>2.31</v>
      </c>
      <c r="I6" s="61">
        <v>0.9</v>
      </c>
      <c r="J6" s="62">
        <v>15.99</v>
      </c>
    </row>
    <row r="7" spans="1:10" x14ac:dyDescent="0.25">
      <c r="A7" s="57"/>
      <c r="B7" s="63" t="s">
        <v>133</v>
      </c>
      <c r="C7" s="89" t="s">
        <v>150</v>
      </c>
      <c r="D7" s="59" t="s">
        <v>95</v>
      </c>
      <c r="E7" s="44">
        <v>200</v>
      </c>
      <c r="F7" s="60">
        <v>0.77</v>
      </c>
      <c r="G7" s="61">
        <v>37.802231999999989</v>
      </c>
      <c r="H7" s="61">
        <v>0.08</v>
      </c>
      <c r="I7" s="61">
        <v>0.02</v>
      </c>
      <c r="J7" s="62">
        <v>9.84</v>
      </c>
    </row>
    <row r="8" spans="1:10" x14ac:dyDescent="0.25">
      <c r="A8" s="57"/>
      <c r="B8" s="63" t="s">
        <v>134</v>
      </c>
      <c r="C8" s="58"/>
      <c r="D8" s="59"/>
      <c r="E8" s="44"/>
      <c r="F8" s="60"/>
      <c r="G8" s="61"/>
      <c r="H8" s="61"/>
      <c r="I8" s="61"/>
      <c r="J8" s="62"/>
    </row>
    <row r="9" spans="1:10" x14ac:dyDescent="0.25">
      <c r="A9" s="57"/>
      <c r="B9" s="58"/>
      <c r="C9" s="58"/>
      <c r="D9" s="59"/>
      <c r="E9" s="44"/>
      <c r="F9" s="60"/>
      <c r="G9" s="61"/>
      <c r="H9" s="61"/>
      <c r="I9" s="61"/>
      <c r="J9" s="62"/>
    </row>
    <row r="10" spans="1:10" ht="15.75" thickBot="1" x14ac:dyDescent="0.3">
      <c r="A10" s="64"/>
      <c r="B10" s="65"/>
      <c r="C10" s="65"/>
      <c r="D10" s="66"/>
      <c r="E10" s="67"/>
      <c r="F10" s="68"/>
      <c r="G10" s="69"/>
      <c r="H10" s="69"/>
      <c r="I10" s="69"/>
      <c r="J10" s="70"/>
    </row>
    <row r="11" spans="1:10" x14ac:dyDescent="0.25">
      <c r="A11" s="49" t="s">
        <v>135</v>
      </c>
      <c r="B11" s="71" t="s">
        <v>134</v>
      </c>
      <c r="C11" s="51"/>
      <c r="D11" s="52"/>
      <c r="E11" s="53"/>
      <c r="F11" s="54"/>
      <c r="G11" s="55"/>
      <c r="H11" s="55"/>
      <c r="I11" s="55"/>
      <c r="J11" s="56"/>
    </row>
    <row r="12" spans="1:10" x14ac:dyDescent="0.25">
      <c r="A12" s="57"/>
      <c r="B12" s="58"/>
      <c r="C12" s="58"/>
      <c r="D12" s="59"/>
      <c r="E12" s="44"/>
      <c r="F12" s="60"/>
      <c r="G12" s="61"/>
      <c r="H12" s="61"/>
      <c r="I12" s="61"/>
      <c r="J12" s="62"/>
    </row>
    <row r="13" spans="1:10" ht="15.75" thickBot="1" x14ac:dyDescent="0.3">
      <c r="A13" s="64"/>
      <c r="B13" s="65"/>
      <c r="C13" s="65"/>
      <c r="D13" s="66"/>
      <c r="E13" s="67"/>
      <c r="F13" s="68"/>
      <c r="G13" s="69"/>
      <c r="H13" s="69"/>
      <c r="I13" s="69"/>
      <c r="J13" s="70"/>
    </row>
    <row r="14" spans="1:10" x14ac:dyDescent="0.25">
      <c r="A14" s="57" t="s">
        <v>136</v>
      </c>
      <c r="B14" s="72" t="s">
        <v>137</v>
      </c>
      <c r="C14" s="73"/>
      <c r="D14" s="74"/>
      <c r="E14" s="75"/>
      <c r="F14" s="76"/>
      <c r="G14" s="77"/>
      <c r="H14" s="77"/>
      <c r="I14" s="77"/>
      <c r="J14" s="78"/>
    </row>
    <row r="15" spans="1:10" x14ac:dyDescent="0.25">
      <c r="A15" s="57"/>
      <c r="B15" s="63" t="s">
        <v>138</v>
      </c>
      <c r="C15" s="58"/>
      <c r="D15" s="59"/>
      <c r="E15" s="44"/>
      <c r="F15" s="60"/>
      <c r="G15" s="61"/>
      <c r="H15" s="61"/>
      <c r="I15" s="61"/>
      <c r="J15" s="62"/>
    </row>
    <row r="16" spans="1:10" x14ac:dyDescent="0.25">
      <c r="A16" s="57"/>
      <c r="B16" s="63" t="s">
        <v>139</v>
      </c>
      <c r="C16" s="58"/>
      <c r="D16" s="59"/>
      <c r="E16" s="44"/>
      <c r="F16" s="60"/>
      <c r="G16" s="61"/>
      <c r="H16" s="61"/>
      <c r="I16" s="61"/>
      <c r="J16" s="62"/>
    </row>
    <row r="17" spans="1:10" x14ac:dyDescent="0.25">
      <c r="A17" s="57"/>
      <c r="B17" s="63" t="s">
        <v>140</v>
      </c>
      <c r="C17" s="58"/>
      <c r="D17" s="59"/>
      <c r="E17" s="44"/>
      <c r="F17" s="60"/>
      <c r="G17" s="61"/>
      <c r="H17" s="61"/>
      <c r="I17" s="61"/>
      <c r="J17" s="62"/>
    </row>
    <row r="18" spans="1:10" x14ac:dyDescent="0.25">
      <c r="A18" s="57"/>
      <c r="B18" s="63" t="s">
        <v>141</v>
      </c>
      <c r="C18" s="58"/>
      <c r="D18" s="59"/>
      <c r="E18" s="44"/>
      <c r="F18" s="60"/>
      <c r="G18" s="61"/>
      <c r="H18" s="61"/>
      <c r="I18" s="61"/>
      <c r="J18" s="62"/>
    </row>
    <row r="19" spans="1:10" x14ac:dyDescent="0.25">
      <c r="A19" s="57"/>
      <c r="B19" s="63" t="s">
        <v>142</v>
      </c>
      <c r="C19" s="58"/>
      <c r="D19" s="59"/>
      <c r="E19" s="44"/>
      <c r="F19" s="60"/>
      <c r="G19" s="61"/>
      <c r="H19" s="61"/>
      <c r="I19" s="61"/>
      <c r="J19" s="62"/>
    </row>
    <row r="20" spans="1:10" x14ac:dyDescent="0.25">
      <c r="A20" s="57"/>
      <c r="B20" s="63" t="s">
        <v>143</v>
      </c>
      <c r="C20" s="58"/>
      <c r="D20" s="59"/>
      <c r="E20" s="44"/>
      <c r="F20" s="60"/>
      <c r="G20" s="61"/>
      <c r="H20" s="61"/>
      <c r="I20" s="61"/>
      <c r="J20" s="62"/>
    </row>
    <row r="21" spans="1:10" x14ac:dyDescent="0.25">
      <c r="A21" s="57"/>
      <c r="B21" s="79"/>
      <c r="C21" s="79"/>
      <c r="D21" s="80"/>
      <c r="E21" s="81"/>
      <c r="F21" s="82"/>
      <c r="G21" s="83"/>
      <c r="H21" s="83"/>
      <c r="I21" s="83"/>
      <c r="J21" s="84"/>
    </row>
    <row r="22" spans="1:10" ht="15.75" thickBot="1" x14ac:dyDescent="0.3">
      <c r="A22" s="64"/>
      <c r="B22" s="65"/>
      <c r="C22" s="65"/>
      <c r="D22" s="66"/>
      <c r="E22" s="67"/>
      <c r="F22" s="68"/>
      <c r="G22" s="69"/>
      <c r="H22" s="69"/>
      <c r="I22" s="69"/>
      <c r="J22" s="70"/>
    </row>
    <row r="23" spans="1:10" x14ac:dyDescent="0.25">
      <c r="A23" s="49" t="s">
        <v>144</v>
      </c>
      <c r="B23" s="71" t="s">
        <v>145</v>
      </c>
      <c r="C23" s="88" t="s">
        <v>151</v>
      </c>
      <c r="D23" s="52" t="s">
        <v>110</v>
      </c>
      <c r="E23" s="53">
        <v>50</v>
      </c>
      <c r="F23" s="54">
        <v>3.48</v>
      </c>
      <c r="G23" s="55">
        <v>166.85508767159999</v>
      </c>
      <c r="H23" s="55">
        <v>4.47</v>
      </c>
      <c r="I23" s="55">
        <v>3.63</v>
      </c>
      <c r="J23" s="56">
        <v>29.35</v>
      </c>
    </row>
    <row r="24" spans="1:10" x14ac:dyDescent="0.25">
      <c r="A24" s="57"/>
      <c r="B24" s="85" t="s">
        <v>141</v>
      </c>
      <c r="C24" s="89" t="s">
        <v>152</v>
      </c>
      <c r="D24" s="59" t="s">
        <v>111</v>
      </c>
      <c r="E24" s="44">
        <v>200</v>
      </c>
      <c r="F24" s="60">
        <v>6.1</v>
      </c>
      <c r="G24" s="61">
        <v>100.54508800000001</v>
      </c>
      <c r="H24" s="61">
        <v>2.92</v>
      </c>
      <c r="I24" s="61">
        <v>2.4700000000000002</v>
      </c>
      <c r="J24" s="62">
        <v>17.48</v>
      </c>
    </row>
    <row r="25" spans="1:10" x14ac:dyDescent="0.25">
      <c r="A25" s="57"/>
      <c r="B25" s="79"/>
      <c r="C25" s="79"/>
      <c r="D25" s="80"/>
      <c r="E25" s="81"/>
      <c r="F25" s="82"/>
      <c r="G25" s="83"/>
      <c r="H25" s="83"/>
      <c r="I25" s="83"/>
      <c r="J25" s="84"/>
    </row>
    <row r="26" spans="1:10" ht="15.75" thickBot="1" x14ac:dyDescent="0.3">
      <c r="A26" s="64"/>
      <c r="B26" s="65"/>
      <c r="C26" s="65"/>
      <c r="D26" s="66"/>
      <c r="E26" s="67"/>
      <c r="F26" s="68"/>
      <c r="G26" s="69"/>
      <c r="H26" s="69"/>
      <c r="I26" s="69"/>
      <c r="J26" s="70"/>
    </row>
    <row r="27" spans="1:10" x14ac:dyDescent="0.25">
      <c r="A27" s="57" t="s">
        <v>146</v>
      </c>
      <c r="B27" s="50" t="s">
        <v>131</v>
      </c>
      <c r="C27" s="73"/>
      <c r="D27" s="74"/>
      <c r="E27" s="75"/>
      <c r="F27" s="76"/>
      <c r="G27" s="77"/>
      <c r="H27" s="77"/>
      <c r="I27" s="77"/>
      <c r="J27" s="78"/>
    </row>
    <row r="28" spans="1:10" x14ac:dyDescent="0.25">
      <c r="A28" s="57"/>
      <c r="B28" s="63" t="s">
        <v>140</v>
      </c>
      <c r="C28" s="58"/>
      <c r="D28" s="59"/>
      <c r="E28" s="44"/>
      <c r="F28" s="60"/>
      <c r="G28" s="61"/>
      <c r="H28" s="61"/>
      <c r="I28" s="61"/>
      <c r="J28" s="62"/>
    </row>
    <row r="29" spans="1:10" x14ac:dyDescent="0.25">
      <c r="A29" s="57"/>
      <c r="B29" s="63" t="s">
        <v>141</v>
      </c>
      <c r="C29" s="58"/>
      <c r="D29" s="59"/>
      <c r="E29" s="44"/>
      <c r="F29" s="60"/>
      <c r="G29" s="61"/>
      <c r="H29" s="61"/>
      <c r="I29" s="61"/>
      <c r="J29" s="62"/>
    </row>
    <row r="30" spans="1:10" x14ac:dyDescent="0.25">
      <c r="A30" s="57"/>
      <c r="B30" s="63" t="s">
        <v>133</v>
      </c>
      <c r="C30" s="58"/>
      <c r="D30" s="59"/>
      <c r="E30" s="44"/>
      <c r="F30" s="60"/>
      <c r="G30" s="61"/>
      <c r="H30" s="61"/>
      <c r="I30" s="61"/>
      <c r="J30" s="62"/>
    </row>
    <row r="31" spans="1:10" x14ac:dyDescent="0.25">
      <c r="A31" s="57"/>
      <c r="B31" s="79"/>
      <c r="C31" s="79"/>
      <c r="D31" s="80"/>
      <c r="E31" s="81"/>
      <c r="F31" s="82"/>
      <c r="G31" s="83"/>
      <c r="H31" s="83"/>
      <c r="I31" s="83"/>
      <c r="J31" s="84"/>
    </row>
    <row r="32" spans="1:10" ht="15.75" thickBot="1" x14ac:dyDescent="0.3">
      <c r="A32" s="64"/>
      <c r="B32" s="65"/>
      <c r="C32" s="65"/>
      <c r="D32" s="66"/>
      <c r="E32" s="67"/>
      <c r="F32" s="68"/>
      <c r="G32" s="69"/>
      <c r="H32" s="69"/>
      <c r="I32" s="69"/>
      <c r="J32" s="70"/>
    </row>
    <row r="33" spans="1:10" x14ac:dyDescent="0.25">
      <c r="A33" s="49" t="s">
        <v>147</v>
      </c>
      <c r="B33" s="71" t="s">
        <v>148</v>
      </c>
      <c r="C33" s="51"/>
      <c r="D33" s="52"/>
      <c r="E33" s="53"/>
      <c r="F33" s="54"/>
      <c r="G33" s="55"/>
      <c r="H33" s="55"/>
      <c r="I33" s="55"/>
      <c r="J33" s="56"/>
    </row>
    <row r="34" spans="1:10" x14ac:dyDescent="0.25">
      <c r="A34" s="57"/>
      <c r="B34" s="85" t="s">
        <v>145</v>
      </c>
      <c r="C34" s="73"/>
      <c r="D34" s="74"/>
      <c r="E34" s="75"/>
      <c r="F34" s="76"/>
      <c r="G34" s="77"/>
      <c r="H34" s="77"/>
      <c r="I34" s="77"/>
      <c r="J34" s="78"/>
    </row>
    <row r="35" spans="1:10" x14ac:dyDescent="0.25">
      <c r="A35" s="57"/>
      <c r="B35" s="85" t="s">
        <v>141</v>
      </c>
      <c r="C35" s="58"/>
      <c r="D35" s="59"/>
      <c r="E35" s="44"/>
      <c r="F35" s="60"/>
      <c r="G35" s="61"/>
      <c r="H35" s="61"/>
      <c r="I35" s="61"/>
      <c r="J35" s="62"/>
    </row>
    <row r="36" spans="1:10" x14ac:dyDescent="0.25">
      <c r="A36" s="57"/>
      <c r="B36" s="86" t="s">
        <v>134</v>
      </c>
      <c r="C36" s="79"/>
      <c r="D36" s="80"/>
      <c r="E36" s="81"/>
      <c r="F36" s="82"/>
      <c r="G36" s="83"/>
      <c r="H36" s="83"/>
      <c r="I36" s="83"/>
      <c r="J36" s="84"/>
    </row>
    <row r="37" spans="1:10" x14ac:dyDescent="0.25">
      <c r="A37" s="57"/>
      <c r="B37" s="79"/>
      <c r="C37" s="79"/>
      <c r="D37" s="80"/>
      <c r="E37" s="81"/>
      <c r="F37" s="82"/>
      <c r="G37" s="83"/>
      <c r="H37" s="83"/>
      <c r="I37" s="83"/>
      <c r="J37" s="84"/>
    </row>
    <row r="38" spans="1:10" ht="15.75" thickBot="1" x14ac:dyDescent="0.3">
      <c r="A38" s="64"/>
      <c r="B38" s="65"/>
      <c r="C38" s="65"/>
      <c r="D38" s="66"/>
      <c r="E38" s="67"/>
      <c r="F38" s="68"/>
      <c r="G38" s="69"/>
      <c r="H38" s="69"/>
      <c r="I38" s="69"/>
      <c r="J38" s="7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45513.333148148151</v>
      </c>
    </row>
    <row r="2" spans="1:2" x14ac:dyDescent="0.2">
      <c r="A2" t="s">
        <v>83</v>
      </c>
      <c r="B2" s="15">
        <v>45513.423460648148</v>
      </c>
    </row>
    <row r="3" spans="1:2" x14ac:dyDescent="0.2">
      <c r="A3" t="s">
        <v>84</v>
      </c>
      <c r="B3" t="s">
        <v>89</v>
      </c>
    </row>
    <row r="4" spans="1:2" x14ac:dyDescent="0.2">
      <c r="A4" t="s">
        <v>85</v>
      </c>
      <c r="B4" t="s">
        <v>90</v>
      </c>
    </row>
    <row r="5" spans="1:2" x14ac:dyDescent="0.2">
      <c r="B5">
        <v>1</v>
      </c>
    </row>
    <row r="6" spans="1:2" x14ac:dyDescent="0.2">
      <c r="B6" s="3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09.08.2024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2024-08-09T05:13:43Z</cp:lastPrinted>
  <dcterms:created xsi:type="dcterms:W3CDTF">2002-09-22T07:35:02Z</dcterms:created>
  <dcterms:modified xsi:type="dcterms:W3CDTF">2024-08-09T05:14:28Z</dcterms:modified>
</cp:coreProperties>
</file>